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 codeName="Questa_cartella_di_lavoro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75ef20b929035962/GT Concept/COMMERCIAL/Docs et tarifs - ARIA WHEELS/"/>
    </mc:Choice>
  </mc:AlternateContent>
  <xr:revisionPtr revIDLastSave="0" documentId="8_{0E924596-248B-43F3-98B8-2C1C8BCB3A43}" xr6:coauthVersionLast="46" xr6:coauthVersionMax="46" xr10:uidLastSave="{00000000-0000-0000-0000-000000000000}"/>
  <bookViews>
    <workbookView xWindow="-98" yWindow="-98" windowWidth="20715" windowHeight="13276" tabRatio="833" xr2:uid="{00000000-000D-0000-FFFF-FFFF00000000}"/>
  </bookViews>
  <sheets>
    <sheet name="3.VERIFICA DIMENSIONALE R20" sheetId="7" r:id="rId1"/>
    <sheet name="DATI INPUT" sheetId="2" state="hidden" r:id="rId2"/>
  </sheets>
  <definedNames>
    <definedName name="DUE">'DATI INPUT'!$W$3</definedName>
    <definedName name="DUE_COPRIP_REGOL_FOOTA2">'DATI INPUT'!$Y$6</definedName>
    <definedName name="DUE_UL_FLIPBACK_FOOTFB">'DATI INPUT'!$Y$7</definedName>
    <definedName name="Immagini">INDIRECT(#REF!)</definedName>
    <definedName name="Immaginipedane">INDIRECT('3.VERIFICA DIMENSIONALE R20'!$D$35:$F$35)</definedName>
    <definedName name="ImmaginiProdotti">INDIRECT('3.VERIFICA DIMENSIONALE R20'!$A$1:$B$2)</definedName>
    <definedName name="IN_ALLUMINIO">'DATI INPUT'!$S$3</definedName>
    <definedName name="IN_CARBONIO">'DATI INPUT'!$S$4</definedName>
    <definedName name="KID">'DATI INPUT'!$W$6</definedName>
    <definedName name="KID_RIDOTTO_KHL_FOOTKR">'DATI INPUT'!$Y$10</definedName>
    <definedName name="KID_STD_FOOTK">'DATI INPUT'!$Y$9</definedName>
    <definedName name="NOMEIMMAGINE">'DATI INPUT'!$R$3:$R$4</definedName>
    <definedName name="NOMEPEDANA">'DATI INPUT'!$X$3:$X$10</definedName>
    <definedName name="NOMEPRODOTTI">'DATI INPUT'!$V$3:$V$6</definedName>
    <definedName name="UL">'DATI INPUT'!$W$5</definedName>
    <definedName name="UL_SALDATA_FOOTFU">'DATI INPUT'!$Y$8</definedName>
    <definedName name="UNO">'DATI INPUT'!$W$4</definedName>
    <definedName name="UNO_COPRIP_REGOL_FOOTA1">'DATI INPUT'!$Y$3</definedName>
    <definedName name="UNO_FLIPBACK_FOOTB1">'DATI INPUT'!$Y$4</definedName>
    <definedName name="UNO_SALDATA_FOOTF1">'DATI INPUT'!$Y$5</definedName>
    <definedName name="_xlnm.Print_Area" localSheetId="0">'3.VERIFICA DIMENSIONALE R20'!$A$1:$M$36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8" i="7" l="1"/>
  <c r="C9" i="7"/>
  <c r="J29" i="7"/>
  <c r="A23" i="7"/>
  <c r="A6" i="7"/>
  <c r="B25" i="7"/>
  <c r="F28" i="7"/>
  <c r="F29" i="7"/>
  <c r="J30" i="7"/>
  <c r="K33" i="7"/>
  <c r="K32" i="7"/>
  <c r="J31" i="7"/>
  <c r="F31" i="7"/>
  <c r="F30" i="7"/>
  <c r="B22" i="7"/>
</calcChain>
</file>

<file path=xl/sharedStrings.xml><?xml version="1.0" encoding="utf-8"?>
<sst xmlns="http://schemas.openxmlformats.org/spreadsheetml/2006/main" count="265" uniqueCount="225">
  <si>
    <t>SW</t>
  </si>
  <si>
    <t>SD</t>
  </si>
  <si>
    <t>STF</t>
  </si>
  <si>
    <t>COD. PRODOTTO</t>
  </si>
  <si>
    <t>BKRTR</t>
  </si>
  <si>
    <t>BKRTS</t>
  </si>
  <si>
    <t>BKRTA</t>
  </si>
  <si>
    <t>SPONDINE</t>
  </si>
  <si>
    <t>SCHIENALI</t>
  </si>
  <si>
    <t>CENTRO DI GRAVITÀ (CG)</t>
  </si>
  <si>
    <t>DISTANZA CAVO POPLITEO-TALLONE (KHL)</t>
  </si>
  <si>
    <t>ALTEZZA POSTERIORE DELLA SEDUTA (SHR)</t>
  </si>
  <si>
    <t>ALTEZZA ANTERIORE DELLA SEDUTA (SHF)</t>
  </si>
  <si>
    <t>ALTEZZA SCHIENALE (BRH)</t>
  </si>
  <si>
    <t>mm</t>
  </si>
  <si>
    <t>FORCELLE</t>
  </si>
  <si>
    <t>FRENI</t>
  </si>
  <si>
    <t>RUOTE</t>
  </si>
  <si>
    <t>CORRIMANO</t>
  </si>
  <si>
    <t>PNEUS</t>
  </si>
  <si>
    <t>RUOTINE</t>
  </si>
  <si>
    <t>COLORE TELAIO</t>
  </si>
  <si>
    <t>Colore Ral numero:</t>
  </si>
  <si>
    <t>BRACCIOLI</t>
  </si>
  <si>
    <t>NO</t>
  </si>
  <si>
    <t>BARRA DI SPINTA</t>
  </si>
  <si>
    <t>ZAINO</t>
  </si>
  <si>
    <t>BAG SEDUTA</t>
  </si>
  <si>
    <t>ANTIRIBALTAMENTO</t>
  </si>
  <si>
    <t>FASCIA</t>
  </si>
  <si>
    <t>BUSHING</t>
  </si>
  <si>
    <t>TAGLIA SCHIENALE</t>
  </si>
  <si>
    <t>DIMENSIONE</t>
  </si>
  <si>
    <t>24"</t>
  </si>
  <si>
    <t>25"</t>
  </si>
  <si>
    <t>SI COD. ARMRT</t>
  </si>
  <si>
    <t>CUSCINO</t>
  </si>
  <si>
    <t>SI COD. IMBOTT7</t>
  </si>
  <si>
    <t>KIT IRIGIDIMENTO</t>
  </si>
  <si>
    <t>SI COD. PHY</t>
  </si>
  <si>
    <t>SI COD. BKPY</t>
  </si>
  <si>
    <t>SI COD. USBG</t>
  </si>
  <si>
    <t>SI COD. ATPR</t>
  </si>
  <si>
    <t>PROTEZIONE TELAIO</t>
  </si>
  <si>
    <t>SI COD. FRMP</t>
  </si>
  <si>
    <t>FRKDS2 Aria® doppio braccio in alluminio nero</t>
  </si>
  <si>
    <t>FRKMNA Aria® mono braccio in alluminio nero</t>
  </si>
  <si>
    <t>FRKMN Frog Legs Uni-Tine UTGQTAXX-BLK</t>
  </si>
  <si>
    <t>SENZA RUOTE</t>
  </si>
  <si>
    <t xml:space="preserve">ANGOLO TELAIO </t>
  </si>
  <si>
    <t>ASSE</t>
  </si>
  <si>
    <t>CAMBER</t>
  </si>
  <si>
    <t>CG</t>
  </si>
  <si>
    <t>KHL</t>
  </si>
  <si>
    <t>SHR</t>
  </si>
  <si>
    <t>SHF</t>
  </si>
  <si>
    <t>BRH</t>
  </si>
  <si>
    <t>BRA</t>
  </si>
  <si>
    <t>SS*</t>
  </si>
  <si>
    <t>SS* sideguards to sideguards</t>
  </si>
  <si>
    <t>SS* da spondina a spondina</t>
  </si>
  <si>
    <t>UL</t>
  </si>
  <si>
    <t>FRKFC Aria® mono braccio in fibra di carbonio</t>
  </si>
  <si>
    <t>SI COD. PHY1</t>
  </si>
  <si>
    <t>HDRCFC Carbo Life Curve L</t>
  </si>
  <si>
    <t>HDRCFG Carbo Life Gekko</t>
  </si>
  <si>
    <t>HDRCFQ Carbo Life Quadro</t>
  </si>
  <si>
    <t>POST. T1           CARB1T1</t>
  </si>
  <si>
    <t>POST. T2           CARB1T2</t>
  </si>
  <si>
    <t>POST. T3           CARB1T3</t>
  </si>
  <si>
    <t>POST. T4           CARB1T4</t>
  </si>
  <si>
    <t>POST. T5           CARB1T5</t>
  </si>
  <si>
    <t>POST. T6           CARB1T6</t>
  </si>
  <si>
    <t>VENDITA</t>
  </si>
  <si>
    <t>VENDITA COSTO PR.</t>
  </si>
  <si>
    <t>SPONSORIZZAZIONE</t>
  </si>
  <si>
    <t>DEMO</t>
  </si>
  <si>
    <t>TEST /CERTIF.</t>
  </si>
  <si>
    <t>GARANZIA</t>
  </si>
  <si>
    <t>SCOPO</t>
  </si>
  <si>
    <t>raggi colore Nero</t>
  </si>
  <si>
    <t>raggi colore Bianco</t>
  </si>
  <si>
    <t>raggi colore Rosso</t>
  </si>
  <si>
    <t>raggi colore Giallo</t>
  </si>
  <si>
    <t>raggi colore Blu</t>
  </si>
  <si>
    <t>raggi colore Arancio</t>
  </si>
  <si>
    <t>raggi colore Verde</t>
  </si>
  <si>
    <t>raggi colore Viola</t>
  </si>
  <si>
    <t>RAGGI</t>
  </si>
  <si>
    <t>HDRBB B-Braver rough</t>
  </si>
  <si>
    <t>SCHIENALE ULTRA</t>
  </si>
  <si>
    <t>FISSO</t>
  </si>
  <si>
    <t>PIEGHEVOLE</t>
  </si>
  <si>
    <t>HDRMS  alluminio anodizzato argento</t>
  </si>
  <si>
    <t>HDRMB  alluminio anodizzato nero</t>
  </si>
  <si>
    <t>HDRMT  con rivestimento per tetraplegici</t>
  </si>
  <si>
    <t>HDRMTI  Titanio</t>
  </si>
  <si>
    <t>WTSPL  Mbl Speedlite</t>
  </si>
  <si>
    <t>WTSHX  Pieno in poliuretano - Nero</t>
  </si>
  <si>
    <t>WTSWM  Schwalbe Marathon Plus Evolution</t>
  </si>
  <si>
    <t>WTSWO  Schwalbe One</t>
  </si>
  <si>
    <t>WTSWR  Schwalbe Right Run - B/G</t>
  </si>
  <si>
    <t>FRWH3  alluminio anodizzato nero 3''</t>
  </si>
  <si>
    <t>FRWHP3  plastica nero 3''</t>
  </si>
  <si>
    <t>FRWC4  ultraleggera in carbonio 4''</t>
  </si>
  <si>
    <t>FRWHP4  plastica nero 4''</t>
  </si>
  <si>
    <t>FRWH4  alluminio anodizzato nero 4''</t>
  </si>
  <si>
    <t>FRWHP5  plastica nero 5''</t>
  </si>
  <si>
    <t>FRWH5  alluminio anodizzato nero 5''</t>
  </si>
  <si>
    <t>FRWH4V  con luci led integrate 4’’</t>
  </si>
  <si>
    <t>BRKASL  Aria® Scissor lock</t>
  </si>
  <si>
    <t>BRKOPL  Out-Front Push to lock</t>
  </si>
  <si>
    <t xml:space="preserve">BRKOSL  Out-Front Scissor lock </t>
  </si>
  <si>
    <t>BRKAEL  Eagle Alluminio</t>
  </si>
  <si>
    <t>TW 3°</t>
  </si>
  <si>
    <t>TW 0°</t>
  </si>
  <si>
    <t>FD</t>
  </si>
  <si>
    <t>TD</t>
  </si>
  <si>
    <t>se con telaio ribassato TD</t>
  </si>
  <si>
    <t>We reserve the right to deliver a tolerance of ± 10mm</t>
  </si>
  <si>
    <t>if with lowered frame TD</t>
  </si>
  <si>
    <t>NOMEIMMAGINE</t>
  </si>
  <si>
    <t>IMMAGINE</t>
  </si>
  <si>
    <t>IN_ALLUMINIO</t>
  </si>
  <si>
    <t>IN_CARBONIO</t>
  </si>
  <si>
    <t>PEDANA</t>
  </si>
  <si>
    <t>QRA</t>
  </si>
  <si>
    <t>RWHAS.1 QRA 1/2'' L 104mm</t>
  </si>
  <si>
    <t>RWHAS.13 QRA 1/2'' L 99mm</t>
  </si>
  <si>
    <t>IN_ACCIAIO</t>
  </si>
  <si>
    <t>RWHAL Spinergy® Lite Extreme</t>
  </si>
  <si>
    <t>RWHAC Spinergy® Carbon Blade CLX</t>
  </si>
  <si>
    <t xml:space="preserve">RWHTS Golz Twin-Star Exchange </t>
  </si>
  <si>
    <t>RWHAG Golz Black Wheel</t>
  </si>
  <si>
    <t>TIPO SPONDINE</t>
  </si>
  <si>
    <t>FISSE</t>
  </si>
  <si>
    <t>RIMOVIBILI</t>
  </si>
  <si>
    <t>NO FASCIA</t>
  </si>
  <si>
    <t>SI COD. CLFB5</t>
  </si>
  <si>
    <t>SI COD. CLFB8</t>
  </si>
  <si>
    <t>SI COD. CLFB6L</t>
  </si>
  <si>
    <t>SI COD. SMDC</t>
  </si>
  <si>
    <t>KID</t>
  </si>
  <si>
    <t>VERSIONE</t>
  </si>
  <si>
    <t>R19</t>
  </si>
  <si>
    <t>R20</t>
  </si>
  <si>
    <t>SDAL1/2  AVVOLGENTI in ABS</t>
  </si>
  <si>
    <t>CARB3/.3  NON AVVOLGENTI Carbonio</t>
  </si>
  <si>
    <t>CARB3.1/.2  AVVOLGENTI Carbonio</t>
  </si>
  <si>
    <t>Verde 6018 Liscio</t>
  </si>
  <si>
    <t>Verde acqua RAL6027</t>
  </si>
  <si>
    <t xml:space="preserve">Bianco 9003 RAGG     </t>
  </si>
  <si>
    <t xml:space="preserve">Grigio grafite RAGG     </t>
  </si>
  <si>
    <t>Nero RAGG ON300D</t>
  </si>
  <si>
    <t xml:space="preserve">Azzurro MIC MWA19I                  </t>
  </si>
  <si>
    <t>Giallo RAGG 8226690</t>
  </si>
  <si>
    <t>Rosso RAGG 3000 006P</t>
  </si>
  <si>
    <t>Binco OPACO 022P</t>
  </si>
  <si>
    <t>Giallo OPACO 1021</t>
  </si>
  <si>
    <t>Grigio Metallizzato SILBER OPACO</t>
  </si>
  <si>
    <t>Viola 4010 POLIEST.1</t>
  </si>
  <si>
    <t>Blu 5015 POLIEST. 5020/0110</t>
  </si>
  <si>
    <t>Arancio RAL 2004</t>
  </si>
  <si>
    <t>22''</t>
  </si>
  <si>
    <t>SDK  AVVOLGENTI in ABS KID</t>
  </si>
  <si>
    <t>SI COD. PHK2</t>
  </si>
  <si>
    <t>IMMAGINI PRODOTTI TECH</t>
  </si>
  <si>
    <t>IMMAGINEP</t>
  </si>
  <si>
    <t>NOMEPRODOTTI</t>
  </si>
  <si>
    <t>DUE</t>
  </si>
  <si>
    <t>UNO</t>
  </si>
  <si>
    <t>SERIAL N.</t>
  </si>
  <si>
    <t>B. TYPE</t>
  </si>
  <si>
    <t>degree</t>
  </si>
  <si>
    <t>FRAME</t>
  </si>
  <si>
    <t>WHEELCHAIR MODEL:</t>
  </si>
  <si>
    <t>BACKREST MODEL:</t>
  </si>
  <si>
    <t>FRAME C.</t>
  </si>
  <si>
    <t>83°</t>
  </si>
  <si>
    <t>93°</t>
  </si>
  <si>
    <t>3°</t>
  </si>
  <si>
    <t>0°</t>
  </si>
  <si>
    <t>TIPO DI SEDUTA RIGIDA</t>
  </si>
  <si>
    <t>POGGIAPIEDI</t>
  </si>
  <si>
    <t>con cover in carb.</t>
  </si>
  <si>
    <t>senza cover STD</t>
  </si>
  <si>
    <t>INCLINAZIONE SCHIENALE (BRA)</t>
  </si>
  <si>
    <t>CARB2.3/2.4/2.6 STD</t>
  </si>
  <si>
    <t>CARB2.5 + TAGLI</t>
  </si>
  <si>
    <t>MANIGLIA COD. MSSU</t>
  </si>
  <si>
    <t>NOMEPEDANA</t>
  </si>
  <si>
    <t>IMMAGINET</t>
  </si>
  <si>
    <t>UNO_FLIPBACK_FOOTB1</t>
  </si>
  <si>
    <t>UNO_COPRIP_REGOL_FOOTA1</t>
  </si>
  <si>
    <t>UNO_SALDATA_FOOTF1</t>
  </si>
  <si>
    <t>DUE_COPRIP_REGOL_FOOTA2</t>
  </si>
  <si>
    <t>DUE_UL_FLIPBACK_FOOTFB</t>
  </si>
  <si>
    <t>UL_SALDATA_FOOTFU</t>
  </si>
  <si>
    <t>KID_STD_FOOTK</t>
  </si>
  <si>
    <t>KID_RIDOTTO_KHL_FOOTKR</t>
  </si>
  <si>
    <t>Pedana tipo / Footrest type:</t>
  </si>
  <si>
    <t>RWHSG Golz Six-Star</t>
  </si>
  <si>
    <t xml:space="preserve">senza ruotine </t>
  </si>
  <si>
    <t>con ruotine ANTW</t>
  </si>
  <si>
    <t>KID:</t>
  </si>
  <si>
    <t>1.0Mg,2.0Al, ULTRA</t>
  </si>
  <si>
    <t>86°</t>
  </si>
  <si>
    <t>88°</t>
  </si>
  <si>
    <t xml:space="preserve">90° </t>
  </si>
  <si>
    <t>92°</t>
  </si>
  <si>
    <t xml:space="preserve">94° </t>
  </si>
  <si>
    <t>90°</t>
  </si>
  <si>
    <t>BKRTT</t>
  </si>
  <si>
    <t>No schienale / No Backrest</t>
  </si>
  <si>
    <t>FRMAB</t>
  </si>
  <si>
    <t>FRMDR</t>
  </si>
  <si>
    <t>PRIMO PASSO: SELEZIONARE IL PRODOTTO</t>
  </si>
  <si>
    <t>FIRST STEP: SELECT THE PRODUCT</t>
  </si>
  <si>
    <t>UNO=1.0Mg</t>
  </si>
  <si>
    <t>DUE=2.0Al</t>
  </si>
  <si>
    <t>UL=ULTRA</t>
  </si>
  <si>
    <t>KID=KID</t>
  </si>
  <si>
    <t xml:space="preserve">SECONDO PASSO: SELEZIONARE LE MISURE </t>
  </si>
  <si>
    <t>SECOND STEP: SELECT THE MEASURES</t>
  </si>
  <si>
    <t>COMPILA QUI SOTTO INSERENDO I DATI DEL TUO ORDINE E VERIFICA LE DIMENSIONI DI INGOBRO                                                                          FILL OUT BELOW THE MEASURES OF YOUR ORDER AND CHECK THE OVERALL DIMENSIONS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</si>
</sst>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theme="1"/>
      <name val="Helvetica LT Std"/>
      <family val="2"/>
    </font>
    <font>
      <b/>
      <sz val="11"/>
      <color theme="1"/>
      <name val="Helvetica"/>
    </font>
    <font>
      <b/>
      <sz val="11"/>
      <name val="Helvetica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name val="Calibri"/>
      <family val="2"/>
      <scheme val="minor"/>
    </font>
    <font>
      <b/>
      <i/>
      <sz val="12"/>
      <color theme="1"/>
      <name val="Helvetica"/>
    </font>
    <font>
      <b/>
      <i/>
      <sz val="36"/>
      <color theme="1"/>
      <name val="Helvetica"/>
    </font>
    <font>
      <b/>
      <sz val="11"/>
      <color theme="1"/>
      <name val="Helvetica LT Std"/>
      <family val="2"/>
    </font>
    <font>
      <i/>
      <sz val="9"/>
      <color theme="1"/>
      <name val="Helvetica LT Std"/>
      <family val="2"/>
    </font>
    <font>
      <b/>
      <i/>
      <sz val="32"/>
      <name val="Helvetica"/>
    </font>
    <font>
      <sz val="9"/>
      <color theme="1"/>
      <name val="Helvetica LT Std Cond"/>
      <family val="2"/>
    </font>
    <font>
      <sz val="11"/>
      <color theme="1"/>
      <name val="Helvetica Light"/>
      <family val="3"/>
    </font>
    <font>
      <sz val="8"/>
      <color theme="1"/>
      <name val="Helvetica LT Std"/>
      <family val="2"/>
    </font>
    <font>
      <b/>
      <sz val="11"/>
      <color rgb="FFFF0000"/>
      <name val="Helvetica LT Std"/>
      <family val="2"/>
    </font>
    <font>
      <b/>
      <sz val="11"/>
      <color rgb="FFFF0000"/>
      <name val="Helvetica Light"/>
      <family val="3"/>
    </font>
    <font>
      <sz val="8"/>
      <color theme="1"/>
      <name val="Calibri"/>
      <family val="2"/>
      <scheme val="minor"/>
    </font>
    <font>
      <b/>
      <sz val="9"/>
      <color theme="0"/>
      <name val="Helvetica LT Std"/>
      <family val="2"/>
    </font>
    <font>
      <sz val="6"/>
      <color theme="1"/>
      <name val="Calibri"/>
      <family val="2"/>
      <scheme val="minor"/>
    </font>
    <font>
      <b/>
      <sz val="14"/>
      <color theme="1"/>
      <name val="Helvetica"/>
    </font>
    <font>
      <b/>
      <i/>
      <sz val="14"/>
      <color theme="1"/>
      <name val="Helvetica"/>
    </font>
    <font>
      <b/>
      <sz val="8"/>
      <color theme="1" tint="0.499984740745262"/>
      <name val="Helvetica LT Std"/>
      <family val="2"/>
    </font>
    <font>
      <b/>
      <sz val="7"/>
      <color theme="0"/>
      <name val="Helvetica"/>
    </font>
    <font>
      <sz val="11"/>
      <name val="Helvetica Light"/>
      <family val="3"/>
    </font>
    <font>
      <b/>
      <sz val="11"/>
      <name val="Helvetica LT Std"/>
      <family val="2"/>
    </font>
    <font>
      <sz val="8"/>
      <name val="Helvetica Light"/>
      <family val="3"/>
    </font>
    <font>
      <b/>
      <sz val="11"/>
      <color theme="0"/>
      <name val="Helvetica"/>
    </font>
    <font>
      <b/>
      <sz val="7"/>
      <color theme="1"/>
      <name val="Helvetica LT Std"/>
      <family val="2"/>
    </font>
    <font>
      <b/>
      <sz val="8"/>
      <color theme="0" tint="-0.499984740745262"/>
      <name val="Helvetica Light"/>
      <family val="3"/>
    </font>
    <font>
      <b/>
      <sz val="8"/>
      <color theme="0" tint="-0.499984740745262"/>
      <name val="Helvetica LT Std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/>
      <diagonal/>
    </border>
  </borders>
  <cellStyleXfs count="16">
    <xf numFmtId="0" fontId="0" fillId="0" borderId="0"/>
    <xf numFmtId="0" fontId="2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96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49" fontId="2" fillId="0" borderId="0" xfId="1" applyNumberFormat="1"/>
    <xf numFmtId="49" fontId="2" fillId="0" borderId="0" xfId="1" applyNumberFormat="1" applyFill="1"/>
    <xf numFmtId="0" fontId="0" fillId="0" borderId="0" xfId="0" applyAlignment="1">
      <alignment horizontal="right"/>
    </xf>
    <xf numFmtId="49" fontId="2" fillId="0" borderId="0" xfId="1" applyNumberFormat="1" applyAlignment="1">
      <alignment wrapText="1"/>
    </xf>
    <xf numFmtId="0" fontId="0" fillId="0" borderId="0" xfId="0" applyBorder="1"/>
    <xf numFmtId="49" fontId="8" fillId="0" borderId="0" xfId="1" applyNumberFormat="1" applyFont="1"/>
    <xf numFmtId="49" fontId="2" fillId="0" borderId="0" xfId="1" applyNumberFormat="1" applyFont="1" applyFill="1"/>
    <xf numFmtId="0" fontId="0" fillId="0" borderId="0" xfId="0" applyAlignment="1"/>
    <xf numFmtId="0" fontId="0" fillId="0" borderId="0" xfId="0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6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horizontal="right" vertical="center"/>
    </xf>
    <xf numFmtId="0" fontId="17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16" fillId="0" borderId="0" xfId="0" applyFont="1" applyBorder="1" applyAlignment="1">
      <alignment horizontal="right" vertical="center"/>
    </xf>
    <xf numFmtId="0" fontId="11" fillId="0" borderId="0" xfId="0" applyFont="1" applyBorder="1" applyAlignment="1">
      <alignment horizontal="left" vertical="center"/>
    </xf>
    <xf numFmtId="0" fontId="21" fillId="0" borderId="0" xfId="0" applyFont="1"/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0" fillId="0" borderId="8" xfId="0" applyBorder="1"/>
    <xf numFmtId="0" fontId="0" fillId="0" borderId="10" xfId="0" applyBorder="1"/>
    <xf numFmtId="0" fontId="0" fillId="0" borderId="10" xfId="0" applyBorder="1" applyAlignment="1">
      <alignment vertical="center"/>
    </xf>
    <xf numFmtId="0" fontId="12" fillId="0" borderId="10" xfId="0" applyFont="1" applyBorder="1" applyAlignment="1">
      <alignment vertical="center"/>
    </xf>
    <xf numFmtId="0" fontId="16" fillId="0" borderId="8" xfId="0" applyFont="1" applyBorder="1" applyAlignment="1">
      <alignment horizontal="left" vertical="center"/>
    </xf>
    <xf numFmtId="0" fontId="0" fillId="0" borderId="5" xfId="0" applyBorder="1"/>
    <xf numFmtId="0" fontId="15" fillId="2" borderId="8" xfId="0" applyFon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0" fontId="0" fillId="0" borderId="9" xfId="0" applyBorder="1"/>
    <xf numFmtId="0" fontId="0" fillId="0" borderId="6" xfId="0" applyBorder="1"/>
    <xf numFmtId="0" fontId="20" fillId="0" borderId="0" xfId="0" applyFont="1" applyFill="1" applyBorder="1" applyAlignment="1">
      <alignment vertical="center"/>
    </xf>
    <xf numFmtId="0" fontId="20" fillId="0" borderId="10" xfId="0" applyFont="1" applyFill="1" applyBorder="1" applyAlignment="1">
      <alignment vertical="center"/>
    </xf>
    <xf numFmtId="0" fontId="19" fillId="0" borderId="0" xfId="0" applyFont="1" applyBorder="1" applyAlignment="1">
      <alignment horizontal="left" vertical="center"/>
    </xf>
    <xf numFmtId="17" fontId="19" fillId="0" borderId="0" xfId="0" applyNumberFormat="1" applyFont="1" applyBorder="1" applyAlignment="1">
      <alignment horizontal="right" vertical="center"/>
    </xf>
    <xf numFmtId="0" fontId="3" fillId="0" borderId="2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21" fillId="0" borderId="0" xfId="0" applyFont="1" applyAlignment="1">
      <alignment horizontal="center"/>
    </xf>
    <xf numFmtId="0" fontId="26" fillId="0" borderId="0" xfId="0" applyFont="1" applyBorder="1" applyAlignment="1">
      <alignment vertical="center"/>
    </xf>
    <xf numFmtId="0" fontId="8" fillId="0" borderId="0" xfId="0" applyFont="1" applyBorder="1"/>
    <xf numFmtId="49" fontId="2" fillId="0" borderId="0" xfId="1" applyNumberFormat="1" applyFill="1" applyAlignment="1">
      <alignment wrapText="1"/>
    </xf>
    <xf numFmtId="0" fontId="0" fillId="0" borderId="0" xfId="0" applyBorder="1" applyAlignment="1"/>
    <xf numFmtId="0" fontId="4" fillId="0" borderId="0" xfId="0" applyFont="1" applyFill="1" applyBorder="1" applyAlignment="1" applyProtection="1">
      <alignment horizontal="center" vertical="center"/>
    </xf>
    <xf numFmtId="0" fontId="26" fillId="0" borderId="8" xfId="0" applyFont="1" applyBorder="1" applyAlignment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19" fillId="0" borderId="5" xfId="0" applyFont="1" applyBorder="1" applyAlignment="1">
      <alignment horizontal="left"/>
    </xf>
    <xf numFmtId="0" fontId="30" fillId="0" borderId="3" xfId="0" applyFont="1" applyBorder="1" applyAlignment="1">
      <alignment vertical="center"/>
    </xf>
    <xf numFmtId="0" fontId="30" fillId="0" borderId="0" xfId="0" applyFont="1" applyBorder="1" applyAlignment="1">
      <alignment vertical="center"/>
    </xf>
    <xf numFmtId="0" fontId="22" fillId="4" borderId="12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0" fontId="19" fillId="0" borderId="8" xfId="0" applyFont="1" applyBorder="1" applyAlignment="1">
      <alignment horizontal="left"/>
    </xf>
    <xf numFmtId="0" fontId="31" fillId="0" borderId="0" xfId="0" applyFont="1" applyBorder="1" applyAlignment="1">
      <alignment horizontal="right"/>
    </xf>
    <xf numFmtId="0" fontId="32" fillId="0" borderId="0" xfId="0" applyFont="1" applyBorder="1" applyAlignment="1">
      <alignment horizontal="left"/>
    </xf>
    <xf numFmtId="0" fontId="29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27" fillId="0" borderId="0" xfId="0" applyFont="1" applyBorder="1" applyAlignment="1" applyProtection="1">
      <alignment horizontal="left" vertical="center"/>
      <protection locked="0"/>
    </xf>
    <xf numFmtId="0" fontId="28" fillId="0" borderId="8" xfId="0" applyFont="1" applyBorder="1" applyAlignment="1">
      <alignment horizontal="left" vertical="center"/>
    </xf>
    <xf numFmtId="0" fontId="28" fillId="0" borderId="0" xfId="0" applyFont="1" applyBorder="1" applyAlignment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49" fontId="4" fillId="2" borderId="0" xfId="0" applyNumberFormat="1" applyFont="1" applyFill="1" applyBorder="1" applyAlignment="1">
      <alignment horizontal="left" vertical="center"/>
    </xf>
    <xf numFmtId="0" fontId="10" fillId="3" borderId="8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left" vertical="center"/>
    </xf>
    <xf numFmtId="0" fontId="25" fillId="0" borderId="0" xfId="0" applyFont="1" applyFill="1" applyBorder="1" applyAlignment="1" applyProtection="1">
      <alignment horizontal="center" vertical="center"/>
      <protection locked="0"/>
    </xf>
    <xf numFmtId="0" fontId="15" fillId="0" borderId="8" xfId="0" applyFont="1" applyBorder="1" applyAlignment="1">
      <alignment horizontal="left" vertical="center"/>
    </xf>
    <xf numFmtId="0" fontId="23" fillId="3" borderId="8" xfId="0" applyFont="1" applyFill="1" applyBorder="1" applyAlignment="1">
      <alignment horizontal="center" vertical="center"/>
    </xf>
    <xf numFmtId="0" fontId="23" fillId="3" borderId="0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0" fontId="0" fillId="0" borderId="0" xfId="0" applyBorder="1" applyAlignment="1"/>
    <xf numFmtId="0" fontId="14" fillId="0" borderId="0" xfId="0" applyFont="1" applyBorder="1" applyAlignment="1">
      <alignment vertical="center" wrapText="1"/>
    </xf>
    <xf numFmtId="0" fontId="14" fillId="0" borderId="10" xfId="0" applyFont="1" applyBorder="1" applyAlignment="1">
      <alignment vertical="center" wrapText="1"/>
    </xf>
    <xf numFmtId="14" fontId="3" fillId="0" borderId="0" xfId="0" applyNumberFormat="1" applyFont="1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top" wrapText="1"/>
    </xf>
    <xf numFmtId="0" fontId="24" fillId="0" borderId="10" xfId="0" applyFont="1" applyFill="1" applyBorder="1" applyAlignment="1">
      <alignment horizontal="center" vertical="top" wrapText="1"/>
    </xf>
    <xf numFmtId="0" fontId="9" fillId="3" borderId="0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left" vertical="center"/>
    </xf>
    <xf numFmtId="0" fontId="22" fillId="4" borderId="0" xfId="0" applyFont="1" applyFill="1" applyBorder="1" applyAlignment="1">
      <alignment horizontal="left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9" fillId="0" borderId="3" xfId="0" applyFont="1" applyBorder="1" applyAlignment="1">
      <alignment horizontal="left"/>
    </xf>
    <xf numFmtId="0" fontId="19" fillId="0" borderId="4" xfId="0" applyFont="1" applyBorder="1" applyAlignment="1">
      <alignment horizontal="left"/>
    </xf>
    <xf numFmtId="0" fontId="19" fillId="0" borderId="2" xfId="0" applyFont="1" applyBorder="1" applyAlignment="1">
      <alignment horizontal="left"/>
    </xf>
    <xf numFmtId="0" fontId="19" fillId="0" borderId="11" xfId="0" applyFont="1" applyBorder="1" applyAlignment="1">
      <alignment horizontal="left"/>
    </xf>
  </cellXfs>
  <cellStyles count="16">
    <cellStyle name="Lien hypertexte" xfId="2" builtinId="8" hidden="1"/>
    <cellStyle name="Lien hypertexte" xfId="4" builtinId="8" hidden="1"/>
    <cellStyle name="Lien hypertexte" xfId="6" builtinId="8" hidden="1"/>
    <cellStyle name="Lien hypertexte" xfId="8" builtinId="8" hidden="1"/>
    <cellStyle name="Lien hypertexte" xfId="10" builtinId="8" hidden="1"/>
    <cellStyle name="Lien hypertexte" xfId="12" builtinId="8" hidden="1"/>
    <cellStyle name="Lien hypertexte" xfId="14" builtinId="8" hidden="1"/>
    <cellStyle name="Lien hypertexte visité" xfId="3" builtinId="9" hidden="1"/>
    <cellStyle name="Lien hypertexte visité" xfId="5" builtinId="9" hidden="1"/>
    <cellStyle name="Lien hypertexte visité" xfId="7" builtinId="9" hidden="1"/>
    <cellStyle name="Lien hypertexte visité" xfId="9" builtinId="9" hidden="1"/>
    <cellStyle name="Lien hypertexte visité" xfId="11" builtinId="9" hidden="1"/>
    <cellStyle name="Lien hypertexte visité" xfId="13" builtinId="9" hidden="1"/>
    <cellStyle name="Lien hypertexte visité" xfId="15" builtinId="9" hidden="1"/>
    <cellStyle name="Normal" xfId="0" builtinId="0"/>
    <cellStyle name="Normale 2" xfId="1" xr:uid="{00000000-0005-0000-0000-00000F000000}"/>
  </cellStyles>
  <dxfs count="38">
    <dxf>
      <font>
        <b/>
        <i val="0"/>
      </font>
      <fill>
        <patternFill>
          <bgColor rgb="FF00AADF"/>
        </patternFill>
      </fill>
    </dxf>
    <dxf>
      <font>
        <b/>
        <i val="0"/>
      </font>
      <fill>
        <patternFill>
          <bgColor rgb="FFB3E5FE"/>
        </patternFill>
      </fill>
    </dxf>
    <dxf>
      <font>
        <b/>
        <i/>
      </font>
      <fill>
        <patternFill>
          <fgColor auto="1"/>
          <bgColor theme="0" tint="-4.9989318521683403E-2"/>
        </patternFill>
      </fill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fgColor theme="0"/>
          <bgColor theme="0"/>
        </patternFill>
      </fill>
    </dxf>
    <dxf>
      <font>
        <b/>
        <i/>
        <strike val="0"/>
        <color theme="1"/>
      </font>
      <fill>
        <patternFill>
          <fgColor rgb="FFFFFF00"/>
          <bgColor rgb="FFFFFF00"/>
        </patternFill>
      </fill>
    </dxf>
    <dxf>
      <font>
        <b/>
        <i/>
      </font>
      <fill>
        <patternFill>
          <bgColor rgb="FF58ADA9"/>
        </patternFill>
      </fill>
    </dxf>
    <dxf>
      <font>
        <b/>
        <i/>
      </font>
      <fill>
        <patternFill>
          <bgColor rgb="FF92D050"/>
        </patternFill>
      </fill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Medium9"/>
  <colors>
    <mruColors>
      <color rgb="FF58ADA9"/>
      <color rgb="FFB3E5FE"/>
      <color rgb="FF47A0D8"/>
      <color rgb="FF00AA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g"/><Relationship Id="rId13" Type="http://schemas.openxmlformats.org/officeDocument/2006/relationships/image" Target="../media/image18.jpg"/><Relationship Id="rId3" Type="http://schemas.openxmlformats.org/officeDocument/2006/relationships/image" Target="../media/image8.png"/><Relationship Id="rId7" Type="http://schemas.openxmlformats.org/officeDocument/2006/relationships/image" Target="../media/image12.jpg"/><Relationship Id="rId12" Type="http://schemas.openxmlformats.org/officeDocument/2006/relationships/image" Target="../media/image17.jp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jpg"/><Relationship Id="rId5" Type="http://schemas.openxmlformats.org/officeDocument/2006/relationships/image" Target="../media/image10.png"/><Relationship Id="rId10" Type="http://schemas.openxmlformats.org/officeDocument/2006/relationships/image" Target="../media/image15.jpg"/><Relationship Id="rId4" Type="http://schemas.openxmlformats.org/officeDocument/2006/relationships/image" Target="../media/image9.png"/><Relationship Id="rId9" Type="http://schemas.openxmlformats.org/officeDocument/2006/relationships/image" Target="../media/image14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544285</xdr:colOff>
      <xdr:row>0</xdr:row>
      <xdr:rowOff>83154</xdr:rowOff>
    </xdr:from>
    <xdr:to>
      <xdr:col>12</xdr:col>
      <xdr:colOff>485774</xdr:colOff>
      <xdr:row>3</xdr:row>
      <xdr:rowOff>120489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3460" y="83154"/>
          <a:ext cx="4837339" cy="58026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558898</xdr:colOff>
          <xdr:row>8</xdr:row>
          <xdr:rowOff>15452</xdr:rowOff>
        </xdr:from>
        <xdr:to>
          <xdr:col>11</xdr:col>
          <xdr:colOff>299094</xdr:colOff>
          <xdr:row>30</xdr:row>
          <xdr:rowOff>144991</xdr:rowOff>
        </xdr:to>
        <xdr:pic>
          <xdr:nvPicPr>
            <xdr:cNvPr id="10" name="Immagine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maginiProdotti" spid="_x0000_s6904"/>
                </a:ext>
              </a:extLst>
            </xdr:cNvPicPr>
          </xdr:nvPicPr>
          <xdr:blipFill rotWithShape="1">
            <a:blip xmlns:r="http://schemas.openxmlformats.org/officeDocument/2006/relationships" r:embed="rId2"/>
            <a:srcRect l="22587" t="4195" r="22788" b="6242"/>
            <a:stretch>
              <a:fillRect/>
            </a:stretch>
          </xdr:blipFill>
          <xdr:spPr>
            <a:xfrm>
              <a:off x="2168623" y="1729952"/>
              <a:ext cx="7264946" cy="4149089"/>
            </a:xfrm>
            <a:prstGeom prst="rect">
              <a:avLst/>
            </a:prstGeom>
            <a:ln>
              <a:noFill/>
            </a:ln>
            <a:effectLst/>
          </xdr:spPr>
        </xdr:pic>
        <xdr:clientData/>
      </xdr:twoCellAnchor>
    </mc:Choice>
    <mc:Fallback/>
  </mc:AlternateContent>
  <xdr:twoCellAnchor>
    <xdr:from>
      <xdr:col>2</xdr:col>
      <xdr:colOff>431278</xdr:colOff>
      <xdr:row>26</xdr:row>
      <xdr:rowOff>46057</xdr:rowOff>
    </xdr:from>
    <xdr:to>
      <xdr:col>2</xdr:col>
      <xdr:colOff>562252</xdr:colOff>
      <xdr:row>26</xdr:row>
      <xdr:rowOff>152649</xdr:rowOff>
    </xdr:to>
    <xdr:sp macro="" textlink="">
      <xdr:nvSpPr>
        <xdr:cNvPr id="5" name="Freccia a destr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 rot="16200000" flipH="1">
          <a:off x="2053194" y="4824941"/>
          <a:ext cx="106592" cy="130974"/>
        </a:xfrm>
        <a:prstGeom prst="rightArrow">
          <a:avLst>
            <a:gd name="adj1" fmla="val 100000"/>
            <a:gd name="adj2" fmla="val 100000"/>
          </a:avLst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2</xdr:col>
      <xdr:colOff>431278</xdr:colOff>
      <xdr:row>4</xdr:row>
      <xdr:rowOff>65108</xdr:rowOff>
    </xdr:from>
    <xdr:to>
      <xdr:col>2</xdr:col>
      <xdr:colOff>562252</xdr:colOff>
      <xdr:row>4</xdr:row>
      <xdr:rowOff>171700</xdr:rowOff>
    </xdr:to>
    <xdr:sp macro="" textlink="">
      <xdr:nvSpPr>
        <xdr:cNvPr id="6" name="Freccia a destra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 rot="16200000" flipH="1">
          <a:off x="2053194" y="786342"/>
          <a:ext cx="106592" cy="130974"/>
        </a:xfrm>
        <a:prstGeom prst="rightArrow">
          <a:avLst>
            <a:gd name="adj1" fmla="val 100000"/>
            <a:gd name="adj2" fmla="val 100000"/>
          </a:avLst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125689</xdr:colOff>
          <xdr:row>30</xdr:row>
          <xdr:rowOff>135473</xdr:rowOff>
        </xdr:from>
        <xdr:to>
          <xdr:col>7</xdr:col>
          <xdr:colOff>885734</xdr:colOff>
          <xdr:row>35</xdr:row>
          <xdr:rowOff>170641</xdr:rowOff>
        </xdr:to>
        <xdr:pic>
          <xdr:nvPicPr>
            <xdr:cNvPr id="7" name="Immagine 6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maginipedane" spid="_x0000_s6905"/>
                </a:ext>
              </a:extLst>
            </xdr:cNvPicPr>
          </xdr:nvPicPr>
          <xdr:blipFill rotWithShape="1">
            <a:blip xmlns:r="http://schemas.openxmlformats.org/officeDocument/2006/relationships" r:embed="rId3"/>
            <a:srcRect l="28097" t="17605" r="29188" b="19396"/>
            <a:stretch>
              <a:fillRect/>
            </a:stretch>
          </xdr:blipFill>
          <xdr:spPr>
            <a:xfrm>
              <a:off x="4375956" y="6011340"/>
              <a:ext cx="1352711" cy="966501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5</xdr:col>
      <xdr:colOff>186293</xdr:colOff>
      <xdr:row>32</xdr:row>
      <xdr:rowOff>84670</xdr:rowOff>
    </xdr:from>
    <xdr:to>
      <xdr:col>5</xdr:col>
      <xdr:colOff>292885</xdr:colOff>
      <xdr:row>33</xdr:row>
      <xdr:rowOff>29377</xdr:rowOff>
    </xdr:to>
    <xdr:sp macro="" textlink="">
      <xdr:nvSpPr>
        <xdr:cNvPr id="8" name="Freccia a destra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 rot="10800000" flipH="1">
          <a:off x="3843893" y="6333070"/>
          <a:ext cx="106592" cy="130974"/>
        </a:xfrm>
        <a:prstGeom prst="rightArrow">
          <a:avLst>
            <a:gd name="adj1" fmla="val 100000"/>
            <a:gd name="adj2" fmla="val 100000"/>
          </a:avLst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3</xdr:col>
      <xdr:colOff>123825</xdr:colOff>
      <xdr:row>0</xdr:row>
      <xdr:rowOff>95249</xdr:rowOff>
    </xdr:from>
    <xdr:to>
      <xdr:col>3</xdr:col>
      <xdr:colOff>476250</xdr:colOff>
      <xdr:row>1</xdr:row>
      <xdr:rowOff>66675</xdr:rowOff>
    </xdr:to>
    <xdr:sp macro="" textlink="">
      <xdr:nvSpPr>
        <xdr:cNvPr id="2" name="Freccia a sinistr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333625" y="95249"/>
          <a:ext cx="352425" cy="156483"/>
        </a:xfrm>
        <a:prstGeom prst="leftArrow">
          <a:avLst/>
        </a:prstGeom>
        <a:gradFill flip="none" rotWithShape="1">
          <a:gsLst>
            <a:gs pos="0">
              <a:schemeClr val="tx1">
                <a:tint val="66000"/>
                <a:satMod val="160000"/>
              </a:schemeClr>
            </a:gs>
            <a:gs pos="50000">
              <a:schemeClr val="tx1">
                <a:tint val="44500"/>
                <a:satMod val="160000"/>
              </a:schemeClr>
            </a:gs>
            <a:gs pos="100000">
              <a:schemeClr val="tx1">
                <a:tint val="23500"/>
                <a:satMod val="160000"/>
              </a:schemeClr>
            </a:gs>
          </a:gsLst>
          <a:lin ang="0" scaled="1"/>
          <a:tileRect/>
        </a:gra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it-IT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123825</xdr:colOff>
      <xdr:row>8</xdr:row>
      <xdr:rowOff>9523</xdr:rowOff>
    </xdr:from>
    <xdr:to>
      <xdr:col>3</xdr:col>
      <xdr:colOff>476250</xdr:colOff>
      <xdr:row>8</xdr:row>
      <xdr:rowOff>166007</xdr:rowOff>
    </xdr:to>
    <xdr:sp macro="" textlink="">
      <xdr:nvSpPr>
        <xdr:cNvPr id="9" name="Freccia a sinistra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327763" y="1732815"/>
          <a:ext cx="352425" cy="156484"/>
        </a:xfrm>
        <a:prstGeom prst="leftArrow">
          <a:avLst/>
        </a:prstGeom>
        <a:gradFill flip="none" rotWithShape="1">
          <a:gsLst>
            <a:gs pos="0">
              <a:schemeClr val="tx1">
                <a:tint val="66000"/>
                <a:satMod val="160000"/>
              </a:schemeClr>
            </a:gs>
            <a:gs pos="50000">
              <a:schemeClr val="tx1">
                <a:tint val="44500"/>
                <a:satMod val="160000"/>
              </a:schemeClr>
            </a:gs>
            <a:gs pos="100000">
              <a:schemeClr val="tx1">
                <a:tint val="23500"/>
                <a:satMod val="160000"/>
              </a:schemeClr>
            </a:gs>
          </a:gsLst>
          <a:lin ang="0" scaled="1"/>
          <a:tileRect/>
        </a:gra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it-IT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312963</xdr:colOff>
      <xdr:row>8</xdr:row>
      <xdr:rowOff>47625</xdr:rowOff>
    </xdr:from>
    <xdr:to>
      <xdr:col>1</xdr:col>
      <xdr:colOff>468088</xdr:colOff>
      <xdr:row>9</xdr:row>
      <xdr:rowOff>17689</xdr:rowOff>
    </xdr:to>
    <xdr:sp macro="" textlink="">
      <xdr:nvSpPr>
        <xdr:cNvPr id="15" name="Freccia a sinistra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 rot="16200000">
          <a:off x="1118508" y="1783894"/>
          <a:ext cx="155122" cy="155125"/>
        </a:xfrm>
        <a:prstGeom prst="leftArrow">
          <a:avLst/>
        </a:prstGeom>
        <a:gradFill flip="none" rotWithShape="1">
          <a:gsLst>
            <a:gs pos="0">
              <a:schemeClr val="tx1">
                <a:tint val="66000"/>
                <a:satMod val="160000"/>
              </a:schemeClr>
            </a:gs>
            <a:gs pos="50000">
              <a:schemeClr val="tx1">
                <a:tint val="44500"/>
                <a:satMod val="160000"/>
              </a:schemeClr>
            </a:gs>
            <a:gs pos="100000">
              <a:schemeClr val="tx1">
                <a:tint val="23500"/>
                <a:satMod val="160000"/>
              </a:schemeClr>
            </a:gs>
          </a:gsLst>
          <a:lin ang="0" scaled="1"/>
          <a:tileRect/>
        </a:gra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it-IT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35905</xdr:colOff>
      <xdr:row>8</xdr:row>
      <xdr:rowOff>9523</xdr:rowOff>
    </xdr:from>
    <xdr:to>
      <xdr:col>2</xdr:col>
      <xdr:colOff>388330</xdr:colOff>
      <xdr:row>8</xdr:row>
      <xdr:rowOff>166007</xdr:rowOff>
    </xdr:to>
    <xdr:sp macro="" textlink="">
      <xdr:nvSpPr>
        <xdr:cNvPr id="16" name="Freccia a sinistra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1647828" y="1732815"/>
          <a:ext cx="352425" cy="156484"/>
        </a:xfrm>
        <a:prstGeom prst="leftArrow">
          <a:avLst/>
        </a:prstGeom>
        <a:gradFill flip="none" rotWithShape="1">
          <a:gsLst>
            <a:gs pos="0">
              <a:schemeClr val="tx1">
                <a:tint val="66000"/>
                <a:satMod val="160000"/>
              </a:schemeClr>
            </a:gs>
            <a:gs pos="50000">
              <a:schemeClr val="tx1">
                <a:tint val="44500"/>
                <a:satMod val="160000"/>
              </a:schemeClr>
            </a:gs>
            <a:gs pos="100000">
              <a:schemeClr val="tx1">
                <a:tint val="23500"/>
                <a:satMod val="160000"/>
              </a:schemeClr>
            </a:gs>
          </a:gsLst>
          <a:lin ang="0" scaled="1"/>
          <a:tileRect/>
        </a:gra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it-IT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104774</xdr:colOff>
      <xdr:row>2</xdr:row>
      <xdr:rowOff>104712</xdr:rowOff>
    </xdr:from>
    <xdr:to>
      <xdr:col>18</xdr:col>
      <xdr:colOff>1107249</xdr:colOff>
      <xdr:row>2</xdr:row>
      <xdr:rowOff>533400</xdr:rowOff>
    </xdr:to>
    <xdr:pic>
      <xdr:nvPicPr>
        <xdr:cNvPr id="2" name="ASSE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4224" y="466662"/>
          <a:ext cx="1002475" cy="428688"/>
        </a:xfrm>
        <a:prstGeom prst="rect">
          <a:avLst/>
        </a:prstGeom>
      </xdr:spPr>
    </xdr:pic>
    <xdr:clientData/>
  </xdr:twoCellAnchor>
  <xdr:twoCellAnchor editAs="oneCell">
    <xdr:from>
      <xdr:col>18</xdr:col>
      <xdr:colOff>109667</xdr:colOff>
      <xdr:row>3</xdr:row>
      <xdr:rowOff>102328</xdr:rowOff>
    </xdr:from>
    <xdr:to>
      <xdr:col>18</xdr:col>
      <xdr:colOff>1107249</xdr:colOff>
      <xdr:row>3</xdr:row>
      <xdr:rowOff>546099</xdr:rowOff>
    </xdr:to>
    <xdr:pic>
      <xdr:nvPicPr>
        <xdr:cNvPr id="3" name="ASSEC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9117" y="1045303"/>
          <a:ext cx="997582" cy="443771"/>
        </a:xfrm>
        <a:prstGeom prst="rect">
          <a:avLst/>
        </a:prstGeom>
      </xdr:spPr>
    </xdr:pic>
    <xdr:clientData/>
  </xdr:twoCellAnchor>
  <xdr:twoCellAnchor editAs="oneCell">
    <xdr:from>
      <xdr:col>22</xdr:col>
      <xdr:colOff>377701</xdr:colOff>
      <xdr:row>2</xdr:row>
      <xdr:rowOff>51262</xdr:rowOff>
    </xdr:from>
    <xdr:to>
      <xdr:col>22</xdr:col>
      <xdr:colOff>1257851</xdr:colOff>
      <xdr:row>2</xdr:row>
      <xdr:rowOff>550014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81937" y="411480"/>
          <a:ext cx="880150" cy="498752"/>
        </a:xfrm>
        <a:prstGeom prst="rect">
          <a:avLst/>
        </a:prstGeom>
      </xdr:spPr>
    </xdr:pic>
    <xdr:clientData/>
  </xdr:twoCellAnchor>
  <xdr:twoCellAnchor editAs="oneCell">
    <xdr:from>
      <xdr:col>22</xdr:col>
      <xdr:colOff>387943</xdr:colOff>
      <xdr:row>3</xdr:row>
      <xdr:rowOff>42135</xdr:rowOff>
    </xdr:from>
    <xdr:to>
      <xdr:col>22</xdr:col>
      <xdr:colOff>1261463</xdr:colOff>
      <xdr:row>3</xdr:row>
      <xdr:rowOff>540887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22361" y="984244"/>
          <a:ext cx="873520" cy="498752"/>
        </a:xfrm>
        <a:prstGeom prst="rect">
          <a:avLst/>
        </a:prstGeom>
      </xdr:spPr>
    </xdr:pic>
    <xdr:clientData/>
  </xdr:twoCellAnchor>
  <xdr:twoCellAnchor editAs="oneCell">
    <xdr:from>
      <xdr:col>22</xdr:col>
      <xdr:colOff>387943</xdr:colOff>
      <xdr:row>4</xdr:row>
      <xdr:rowOff>44014</xdr:rowOff>
    </xdr:from>
    <xdr:to>
      <xdr:col>22</xdr:col>
      <xdr:colOff>1261463</xdr:colOff>
      <xdr:row>4</xdr:row>
      <xdr:rowOff>539008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22361" y="1568014"/>
          <a:ext cx="873520" cy="494994"/>
        </a:xfrm>
        <a:prstGeom prst="rect">
          <a:avLst/>
        </a:prstGeom>
      </xdr:spPr>
    </xdr:pic>
    <xdr:clientData/>
  </xdr:twoCellAnchor>
  <xdr:twoCellAnchor editAs="oneCell">
    <xdr:from>
      <xdr:col>22</xdr:col>
      <xdr:colOff>387943</xdr:colOff>
      <xdr:row>5</xdr:row>
      <xdr:rowOff>22889</xdr:rowOff>
    </xdr:from>
    <xdr:to>
      <xdr:col>22</xdr:col>
      <xdr:colOff>1261462</xdr:colOff>
      <xdr:row>5</xdr:row>
      <xdr:rowOff>513680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92179" y="2128780"/>
          <a:ext cx="873519" cy="490791"/>
        </a:xfrm>
        <a:prstGeom prst="rect">
          <a:avLst/>
        </a:prstGeom>
      </xdr:spPr>
    </xdr:pic>
    <xdr:clientData/>
  </xdr:twoCellAnchor>
  <xdr:twoCellAnchor editAs="oneCell">
    <xdr:from>
      <xdr:col>24</xdr:col>
      <xdr:colOff>354121</xdr:colOff>
      <xdr:row>2</xdr:row>
      <xdr:rowOff>41564</xdr:rowOff>
    </xdr:from>
    <xdr:to>
      <xdr:col>24</xdr:col>
      <xdr:colOff>854319</xdr:colOff>
      <xdr:row>2</xdr:row>
      <xdr:rowOff>540328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74939" y="401782"/>
          <a:ext cx="500198" cy="498764"/>
        </a:xfrm>
        <a:prstGeom prst="rect">
          <a:avLst/>
        </a:prstGeom>
      </xdr:spPr>
    </xdr:pic>
    <xdr:clientData/>
  </xdr:twoCellAnchor>
  <xdr:twoCellAnchor editAs="oneCell">
    <xdr:from>
      <xdr:col>24</xdr:col>
      <xdr:colOff>354121</xdr:colOff>
      <xdr:row>3</xdr:row>
      <xdr:rowOff>44533</xdr:rowOff>
    </xdr:from>
    <xdr:to>
      <xdr:col>24</xdr:col>
      <xdr:colOff>852885</xdr:colOff>
      <xdr:row>3</xdr:row>
      <xdr:rowOff>543297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74939" y="986642"/>
          <a:ext cx="498764" cy="498764"/>
        </a:xfrm>
        <a:prstGeom prst="rect">
          <a:avLst/>
        </a:prstGeom>
      </xdr:spPr>
    </xdr:pic>
    <xdr:clientData/>
  </xdr:twoCellAnchor>
  <xdr:twoCellAnchor editAs="oneCell">
    <xdr:from>
      <xdr:col>24</xdr:col>
      <xdr:colOff>354121</xdr:colOff>
      <xdr:row>4</xdr:row>
      <xdr:rowOff>47502</xdr:rowOff>
    </xdr:from>
    <xdr:to>
      <xdr:col>24</xdr:col>
      <xdr:colOff>852885</xdr:colOff>
      <xdr:row>4</xdr:row>
      <xdr:rowOff>546266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74939" y="1571502"/>
          <a:ext cx="498764" cy="498764"/>
        </a:xfrm>
        <a:prstGeom prst="rect">
          <a:avLst/>
        </a:prstGeom>
      </xdr:spPr>
    </xdr:pic>
    <xdr:clientData/>
  </xdr:twoCellAnchor>
  <xdr:twoCellAnchor editAs="oneCell">
    <xdr:from>
      <xdr:col>24</xdr:col>
      <xdr:colOff>354121</xdr:colOff>
      <xdr:row>5</xdr:row>
      <xdr:rowOff>50471</xdr:rowOff>
    </xdr:from>
    <xdr:to>
      <xdr:col>24</xdr:col>
      <xdr:colOff>852885</xdr:colOff>
      <xdr:row>5</xdr:row>
      <xdr:rowOff>549235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74939" y="2156362"/>
          <a:ext cx="498764" cy="498764"/>
        </a:xfrm>
        <a:prstGeom prst="rect">
          <a:avLst/>
        </a:prstGeom>
      </xdr:spPr>
    </xdr:pic>
    <xdr:clientData/>
  </xdr:twoCellAnchor>
  <xdr:twoCellAnchor editAs="oneCell">
    <xdr:from>
      <xdr:col>24</xdr:col>
      <xdr:colOff>354121</xdr:colOff>
      <xdr:row>6</xdr:row>
      <xdr:rowOff>53440</xdr:rowOff>
    </xdr:from>
    <xdr:to>
      <xdr:col>24</xdr:col>
      <xdr:colOff>852885</xdr:colOff>
      <xdr:row>6</xdr:row>
      <xdr:rowOff>552204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74939" y="2741222"/>
          <a:ext cx="498764" cy="498764"/>
        </a:xfrm>
        <a:prstGeom prst="rect">
          <a:avLst/>
        </a:prstGeom>
      </xdr:spPr>
    </xdr:pic>
    <xdr:clientData/>
  </xdr:twoCellAnchor>
  <xdr:twoCellAnchor editAs="oneCell">
    <xdr:from>
      <xdr:col>24</xdr:col>
      <xdr:colOff>354121</xdr:colOff>
      <xdr:row>7</xdr:row>
      <xdr:rowOff>56409</xdr:rowOff>
    </xdr:from>
    <xdr:to>
      <xdr:col>24</xdr:col>
      <xdr:colOff>852885</xdr:colOff>
      <xdr:row>7</xdr:row>
      <xdr:rowOff>555173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74939" y="3326082"/>
          <a:ext cx="498764" cy="498764"/>
        </a:xfrm>
        <a:prstGeom prst="rect">
          <a:avLst/>
        </a:prstGeom>
      </xdr:spPr>
    </xdr:pic>
    <xdr:clientData/>
  </xdr:twoCellAnchor>
  <xdr:twoCellAnchor editAs="oneCell">
    <xdr:from>
      <xdr:col>24</xdr:col>
      <xdr:colOff>354121</xdr:colOff>
      <xdr:row>8</xdr:row>
      <xdr:rowOff>59378</xdr:rowOff>
    </xdr:from>
    <xdr:to>
      <xdr:col>24</xdr:col>
      <xdr:colOff>852885</xdr:colOff>
      <xdr:row>8</xdr:row>
      <xdr:rowOff>558142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74939" y="3910942"/>
          <a:ext cx="498764" cy="498764"/>
        </a:xfrm>
        <a:prstGeom prst="rect">
          <a:avLst/>
        </a:prstGeom>
      </xdr:spPr>
    </xdr:pic>
    <xdr:clientData/>
  </xdr:twoCellAnchor>
  <xdr:twoCellAnchor editAs="oneCell">
    <xdr:from>
      <xdr:col>24</xdr:col>
      <xdr:colOff>354121</xdr:colOff>
      <xdr:row>9</xdr:row>
      <xdr:rowOff>62346</xdr:rowOff>
    </xdr:from>
    <xdr:to>
      <xdr:col>24</xdr:col>
      <xdr:colOff>852885</xdr:colOff>
      <xdr:row>9</xdr:row>
      <xdr:rowOff>561110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74939" y="4495801"/>
          <a:ext cx="498764" cy="4987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1:X37"/>
  <sheetViews>
    <sheetView showGridLines="0" tabSelected="1" zoomScale="80" zoomScaleNormal="80" zoomScalePageLayoutView="70" workbookViewId="0">
      <selection activeCell="C6" sqref="C6:C7"/>
    </sheetView>
  </sheetViews>
  <sheetFormatPr baseColWidth="10" defaultColWidth="8.6640625" defaultRowHeight="14.25"/>
  <cols>
    <col min="1" max="1" width="11.796875" customWidth="1"/>
    <col min="2" max="2" width="11.6640625" bestFit="1" customWidth="1"/>
    <col min="5" max="5" width="12.53125" customWidth="1"/>
    <col min="8" max="8" width="20" customWidth="1"/>
    <col min="9" max="9" width="12.46484375" customWidth="1"/>
    <col min="10" max="10" width="15.46484375" customWidth="1"/>
    <col min="11" max="11" width="14.86328125" customWidth="1"/>
  </cols>
  <sheetData>
    <row r="1" spans="1:24" ht="14.45" customHeight="1">
      <c r="A1" s="86" t="s">
        <v>169</v>
      </c>
      <c r="B1" s="87"/>
      <c r="C1" s="88"/>
      <c r="D1" s="23"/>
      <c r="E1" s="53" t="s">
        <v>216</v>
      </c>
      <c r="F1" s="23"/>
      <c r="G1" s="23"/>
      <c r="H1" s="23"/>
      <c r="I1" s="23"/>
      <c r="J1" s="23"/>
      <c r="K1" s="74"/>
      <c r="L1" s="74"/>
      <c r="M1" s="24"/>
    </row>
    <row r="2" spans="1:24" ht="14.45" customHeight="1" thickBot="1">
      <c r="A2" s="89"/>
      <c r="B2" s="90"/>
      <c r="C2" s="91"/>
      <c r="D2" s="19"/>
      <c r="E2" s="54" t="s">
        <v>217</v>
      </c>
      <c r="F2" s="19"/>
      <c r="G2" s="19"/>
      <c r="H2" s="19"/>
      <c r="I2" s="19"/>
      <c r="J2" s="19"/>
      <c r="K2" s="79"/>
      <c r="L2" s="79"/>
      <c r="M2" s="25"/>
    </row>
    <row r="3" spans="1:24" ht="14.45" customHeight="1">
      <c r="A3" s="57" t="s">
        <v>218</v>
      </c>
      <c r="B3" s="92" t="s">
        <v>220</v>
      </c>
      <c r="C3" s="93"/>
      <c r="D3" s="19"/>
      <c r="E3" s="19"/>
      <c r="F3" s="19"/>
      <c r="G3" s="19"/>
      <c r="H3" s="19"/>
      <c r="I3" s="19"/>
      <c r="J3" s="19"/>
      <c r="K3" s="80"/>
      <c r="L3" s="80"/>
      <c r="M3" s="25"/>
    </row>
    <row r="4" spans="1:24" ht="15" customHeight="1">
      <c r="A4" s="57" t="s">
        <v>219</v>
      </c>
      <c r="B4" s="94" t="s">
        <v>221</v>
      </c>
      <c r="C4" s="95"/>
      <c r="D4" s="41"/>
      <c r="E4" s="41"/>
      <c r="F4" s="41"/>
      <c r="G4" s="41"/>
      <c r="H4" s="41"/>
      <c r="I4" s="41"/>
      <c r="J4" s="41"/>
      <c r="K4" s="75"/>
      <c r="L4" s="75"/>
      <c r="M4" s="42"/>
    </row>
    <row r="5" spans="1:24" ht="17.45" customHeight="1">
      <c r="A5" s="55" t="s">
        <v>175</v>
      </c>
      <c r="B5" s="56"/>
      <c r="C5" s="34"/>
      <c r="D5" s="37"/>
      <c r="E5" s="37"/>
      <c r="F5" s="37"/>
      <c r="G5" s="37"/>
      <c r="H5" s="7"/>
      <c r="I5" s="37"/>
      <c r="J5" s="37"/>
      <c r="K5" s="37"/>
      <c r="L5" s="37"/>
      <c r="M5" s="38"/>
    </row>
    <row r="6" spans="1:24">
      <c r="A6" s="67" t="str">
        <f>(IF(AND(A1="UNO"),"1.0Mg",IF(AND(A1="DUE"),"2.0Al",IF(AND(A1="UL"),"ULTRA",IF(AND(A1="KID"),"KID")))))</f>
        <v>2.0Al</v>
      </c>
      <c r="B6" s="68"/>
      <c r="C6" s="69"/>
      <c r="D6" s="81" t="s">
        <v>224</v>
      </c>
      <c r="E6" s="81"/>
      <c r="F6" s="81"/>
      <c r="G6" s="81"/>
      <c r="H6" s="81"/>
      <c r="I6" s="81"/>
      <c r="J6" s="81"/>
      <c r="K6" s="81"/>
      <c r="L6" s="81"/>
      <c r="M6" s="82"/>
    </row>
    <row r="7" spans="1:24" ht="31.25" customHeight="1">
      <c r="A7" s="67"/>
      <c r="B7" s="68"/>
      <c r="C7" s="69"/>
      <c r="D7" s="81"/>
      <c r="E7" s="81"/>
      <c r="F7" s="81"/>
      <c r="G7" s="81"/>
      <c r="H7" s="81"/>
      <c r="I7" s="81"/>
      <c r="J7" s="81"/>
      <c r="K7" s="81"/>
      <c r="L7" s="81"/>
      <c r="M7" s="82"/>
    </row>
    <row r="8" spans="1:24">
      <c r="A8" s="33" t="s">
        <v>171</v>
      </c>
      <c r="B8" s="66"/>
      <c r="C8" s="66"/>
      <c r="E8" s="54" t="s">
        <v>222</v>
      </c>
      <c r="F8" s="7"/>
      <c r="G8" s="47"/>
      <c r="H8" s="47"/>
      <c r="I8" s="47"/>
      <c r="J8" s="7"/>
      <c r="K8" s="7"/>
      <c r="L8" s="7"/>
      <c r="M8" s="29"/>
    </row>
    <row r="9" spans="1:24">
      <c r="A9" s="71" t="s">
        <v>174</v>
      </c>
      <c r="B9" s="13" t="s">
        <v>214</v>
      </c>
      <c r="C9" s="50">
        <f>B12</f>
        <v>420</v>
      </c>
      <c r="E9" s="54" t="s">
        <v>223</v>
      </c>
      <c r="F9" s="7"/>
      <c r="G9" s="47"/>
      <c r="H9" s="47"/>
      <c r="I9" s="47"/>
      <c r="J9" s="7"/>
      <c r="K9" s="7"/>
      <c r="L9" s="7"/>
      <c r="M9" s="30"/>
    </row>
    <row r="10" spans="1:24">
      <c r="A10" s="71"/>
      <c r="B10" s="12" t="s">
        <v>178</v>
      </c>
      <c r="C10" s="14"/>
      <c r="D10" s="7"/>
      <c r="E10" s="7"/>
      <c r="F10" s="7"/>
      <c r="G10" s="47"/>
      <c r="H10" s="47"/>
      <c r="I10" s="47"/>
      <c r="J10" s="7"/>
      <c r="K10" s="7"/>
      <c r="L10" s="7"/>
      <c r="M10" s="28"/>
    </row>
    <row r="11" spans="1:24">
      <c r="A11" s="26" t="s">
        <v>0</v>
      </c>
      <c r="B11" s="48">
        <v>400</v>
      </c>
      <c r="C11" s="14" t="s">
        <v>14</v>
      </c>
      <c r="D11" s="11"/>
      <c r="E11" s="20"/>
      <c r="F11" s="47"/>
      <c r="G11" s="47"/>
      <c r="H11" s="47"/>
      <c r="I11" s="76"/>
      <c r="J11" s="77"/>
      <c r="K11" s="77"/>
      <c r="L11" s="77"/>
      <c r="M11" s="78"/>
      <c r="X11" s="1"/>
    </row>
    <row r="12" spans="1:24">
      <c r="A12" s="26" t="s">
        <v>1</v>
      </c>
      <c r="B12" s="48">
        <v>420</v>
      </c>
      <c r="C12" s="14" t="s">
        <v>14</v>
      </c>
      <c r="D12" s="21"/>
      <c r="E12" s="47"/>
      <c r="F12" s="47"/>
      <c r="G12" s="47"/>
      <c r="H12" s="47"/>
      <c r="I12" s="76"/>
      <c r="J12" s="77"/>
      <c r="K12" s="77"/>
      <c r="L12" s="77"/>
      <c r="M12" s="78"/>
      <c r="X12" s="1"/>
    </row>
    <row r="13" spans="1:24">
      <c r="A13" s="26" t="s">
        <v>51</v>
      </c>
      <c r="B13" s="48" t="s">
        <v>180</v>
      </c>
      <c r="C13" s="14" t="s">
        <v>173</v>
      </c>
      <c r="D13" s="47"/>
      <c r="E13" s="47"/>
      <c r="F13" s="47"/>
      <c r="G13" s="47"/>
      <c r="H13" s="47"/>
      <c r="I13" s="76"/>
      <c r="J13" s="77"/>
      <c r="K13" s="77"/>
      <c r="L13" s="77"/>
      <c r="M13" s="78"/>
    </row>
    <row r="14" spans="1:24">
      <c r="A14" s="26" t="s">
        <v>2</v>
      </c>
      <c r="B14" s="13">
        <v>120</v>
      </c>
      <c r="C14" s="14" t="s">
        <v>14</v>
      </c>
      <c r="D14" s="47"/>
      <c r="E14" s="47"/>
      <c r="F14" s="47"/>
      <c r="G14" s="47"/>
      <c r="H14" s="47"/>
      <c r="I14" s="76"/>
      <c r="J14" s="77"/>
      <c r="K14" s="77"/>
      <c r="L14" s="77"/>
      <c r="M14" s="78"/>
    </row>
    <row r="15" spans="1:24">
      <c r="A15" s="26" t="s">
        <v>52</v>
      </c>
      <c r="B15" s="48">
        <v>130</v>
      </c>
      <c r="C15" s="14" t="s">
        <v>14</v>
      </c>
      <c r="D15" s="7"/>
      <c r="E15" s="47"/>
      <c r="F15" s="47"/>
      <c r="G15" s="47"/>
      <c r="H15" s="47"/>
      <c r="I15" s="47"/>
      <c r="J15" s="7"/>
      <c r="K15" s="7"/>
      <c r="L15" s="7"/>
      <c r="M15" s="28"/>
    </row>
    <row r="16" spans="1:24">
      <c r="A16" s="26" t="s">
        <v>53</v>
      </c>
      <c r="B16" s="48">
        <v>370</v>
      </c>
      <c r="C16" s="14" t="s">
        <v>14</v>
      </c>
      <c r="D16" s="47"/>
      <c r="E16" s="47"/>
      <c r="F16" s="47"/>
      <c r="G16" s="47"/>
      <c r="H16" s="47"/>
      <c r="I16" s="47"/>
      <c r="J16" s="7"/>
      <c r="K16" s="7"/>
      <c r="L16" s="7"/>
      <c r="M16" s="28"/>
    </row>
    <row r="17" spans="1:13">
      <c r="A17" s="26" t="s">
        <v>54</v>
      </c>
      <c r="B17" s="48">
        <v>420</v>
      </c>
      <c r="C17" s="14" t="s">
        <v>14</v>
      </c>
      <c r="D17" s="47"/>
      <c r="E17" s="47"/>
      <c r="F17" s="47"/>
      <c r="G17" s="47"/>
      <c r="H17" s="47"/>
      <c r="I17" s="47"/>
      <c r="J17" s="47"/>
      <c r="K17" s="47"/>
      <c r="L17" s="47"/>
      <c r="M17" s="28"/>
    </row>
    <row r="18" spans="1:13">
      <c r="A18" s="26" t="s">
        <v>55</v>
      </c>
      <c r="B18" s="13">
        <v>490</v>
      </c>
      <c r="C18" s="14" t="s">
        <v>14</v>
      </c>
      <c r="D18" s="47"/>
      <c r="E18" s="47"/>
      <c r="F18" s="47"/>
      <c r="G18" s="47"/>
      <c r="H18" s="47"/>
      <c r="I18" s="47"/>
      <c r="J18" s="47"/>
      <c r="K18" s="47"/>
      <c r="L18" s="47"/>
      <c r="M18" s="28"/>
    </row>
    <row r="19" spans="1:13">
      <c r="A19" s="26" t="s">
        <v>56</v>
      </c>
      <c r="B19" s="13">
        <v>330</v>
      </c>
      <c r="C19" s="14" t="s">
        <v>14</v>
      </c>
      <c r="D19" s="47"/>
      <c r="E19" s="47"/>
      <c r="F19" s="47"/>
      <c r="G19" s="47"/>
      <c r="H19" s="47"/>
      <c r="I19" s="47"/>
      <c r="J19" s="47"/>
      <c r="K19" s="47"/>
      <c r="L19" s="47"/>
      <c r="M19" s="28"/>
    </row>
    <row r="20" spans="1:13" ht="14.45" customHeight="1">
      <c r="A20" s="26" t="s">
        <v>57</v>
      </c>
      <c r="B20" s="48">
        <v>86</v>
      </c>
      <c r="C20" s="14" t="s">
        <v>173</v>
      </c>
      <c r="D20" s="47"/>
      <c r="E20" s="47"/>
      <c r="F20" s="47"/>
      <c r="G20" s="47"/>
      <c r="H20" s="47"/>
      <c r="I20" s="47"/>
      <c r="J20" s="47"/>
      <c r="K20" s="47"/>
      <c r="L20" s="47"/>
      <c r="M20" s="28"/>
    </row>
    <row r="21" spans="1:13">
      <c r="A21" s="49" t="s">
        <v>172</v>
      </c>
      <c r="B21" s="61" t="s">
        <v>206</v>
      </c>
      <c r="C21" s="60" t="s">
        <v>211</v>
      </c>
      <c r="D21" s="47"/>
      <c r="E21" s="47"/>
      <c r="F21" s="47"/>
      <c r="G21" s="47"/>
      <c r="H21" s="47"/>
      <c r="I21" s="47"/>
      <c r="J21" s="47"/>
      <c r="K21" s="47"/>
      <c r="L21" s="47"/>
      <c r="M21" s="28"/>
    </row>
    <row r="22" spans="1:13">
      <c r="A22" s="26" t="s">
        <v>58</v>
      </c>
      <c r="B22" s="12">
        <f>B11+10</f>
        <v>410</v>
      </c>
      <c r="C22" s="15" t="s">
        <v>14</v>
      </c>
      <c r="D22" s="47"/>
      <c r="E22" s="47"/>
      <c r="F22" s="47"/>
      <c r="G22" s="47"/>
      <c r="H22" s="47"/>
      <c r="I22" s="47"/>
      <c r="J22" s="47"/>
      <c r="K22" s="47"/>
      <c r="L22" s="47"/>
      <c r="M22" s="28"/>
    </row>
    <row r="23" spans="1:13">
      <c r="A23" s="63" t="str">
        <f>(IF(AND(B17&gt;=360,B17&lt;=380,B18&gt;=450,B18&lt;=470),"TELAIO RIBASSATO / LOWERED FRAME",IF(AND(B17&gt;=360,B17&lt;=380,B18&gt;=480,B18&lt;=520),"TELAIO RIBASSATO / LOWERED FRAME",IF(AND(B17&gt;=390,B17&lt;=430,B18&gt;=450,B18&lt;=470),"TELAIO RIBASSATO / LOWERED FRAME",IF(AND(B17&gt;=390,B17&lt;=430,B18&gt;=480,B18&lt;=520),"TELAIO STANDARD / STANDARD FRAME")))))</f>
        <v>TELAIO STANDARD / STANDARD FRAME</v>
      </c>
      <c r="B23" s="64"/>
      <c r="C23" s="64"/>
      <c r="D23" s="47"/>
      <c r="E23" s="47"/>
      <c r="F23" s="47"/>
      <c r="G23" s="47"/>
      <c r="H23" s="47"/>
      <c r="I23" s="47"/>
      <c r="J23" s="47"/>
      <c r="K23" s="47"/>
      <c r="L23" s="47"/>
      <c r="M23" s="28"/>
    </row>
    <row r="24" spans="1:13" ht="14.45" customHeight="1">
      <c r="A24" s="49" t="s">
        <v>177</v>
      </c>
      <c r="B24" s="65" t="s">
        <v>151</v>
      </c>
      <c r="C24" s="65"/>
      <c r="D24" s="51"/>
      <c r="E24" s="47"/>
      <c r="F24" s="47"/>
      <c r="G24" s="47"/>
      <c r="H24" s="47"/>
      <c r="I24" s="47"/>
      <c r="J24" s="47"/>
      <c r="K24" s="47"/>
      <c r="L24" s="47"/>
      <c r="M24" s="28"/>
    </row>
    <row r="25" spans="1:13" ht="14.45" customHeight="1">
      <c r="A25" s="27"/>
      <c r="B25" s="70" t="e">
        <f>#REF!</f>
        <v>#REF!</v>
      </c>
      <c r="C25" s="70"/>
      <c r="D25" s="47"/>
      <c r="E25" s="47"/>
      <c r="F25" s="47"/>
      <c r="G25" s="47"/>
      <c r="H25" s="47"/>
      <c r="I25" s="47"/>
      <c r="J25" s="47"/>
      <c r="K25" s="47"/>
      <c r="L25" s="47"/>
      <c r="M25" s="28"/>
    </row>
    <row r="26" spans="1:13" ht="14.45" customHeight="1">
      <c r="A26" s="27"/>
      <c r="B26" s="7"/>
      <c r="C26" s="7"/>
      <c r="D26" s="47"/>
      <c r="E26" s="47"/>
      <c r="F26" s="47"/>
      <c r="G26" s="47"/>
      <c r="H26" s="47"/>
      <c r="I26" s="47"/>
      <c r="J26" s="47"/>
      <c r="K26" s="47"/>
      <c r="L26" s="47"/>
      <c r="M26" s="28"/>
    </row>
    <row r="27" spans="1:13" ht="14.45" customHeight="1">
      <c r="A27" s="84" t="s">
        <v>176</v>
      </c>
      <c r="B27" s="85"/>
      <c r="C27" s="85"/>
      <c r="D27" s="47"/>
      <c r="E27" s="47"/>
      <c r="F27" s="47"/>
      <c r="G27" s="47"/>
      <c r="H27" s="47"/>
      <c r="I27" s="47"/>
      <c r="J27" s="7"/>
      <c r="K27" s="47"/>
      <c r="L27" s="47"/>
      <c r="M27" s="28"/>
    </row>
    <row r="28" spans="1:13" ht="17.45" customHeight="1">
      <c r="A28" s="72" t="s">
        <v>212</v>
      </c>
      <c r="B28" s="73"/>
      <c r="C28" s="83" t="str">
        <f>(IF(AND(B11&lt;=380,B19&gt;=240,B19&lt;=300),"SIZE T1",IF(AND(B11&lt;=380,B19&gt;300,B19&lt;=360),"SIZE T2",IF(AND(B11&lt;=380,B19&gt;360,B19&lt;=420),"SIZE T3",IF(AND(B11&gt;=400,B19&gt;=240,B19&lt;=300),"SIZE T4",IF(AND(B11&gt;=400,B19&gt;300,B19&lt;=360),"SIZE T5",IF(AND(B11&gt;=400,B19&gt;360,B19&lt;=420),"SIZE T6",)))))))</f>
        <v>SIZE T5</v>
      </c>
      <c r="D28" s="47"/>
      <c r="E28" s="16" t="s">
        <v>115</v>
      </c>
      <c r="F28" s="17" t="str">
        <f>B11+175 &amp; " mm"</f>
        <v>575 mm</v>
      </c>
      <c r="G28" s="47"/>
      <c r="H28" s="47"/>
      <c r="I28" s="18"/>
      <c r="J28" s="17"/>
      <c r="K28" s="47"/>
      <c r="L28" s="47"/>
      <c r="M28" s="28"/>
    </row>
    <row r="29" spans="1:13" ht="14.45" customHeight="1">
      <c r="A29" s="72"/>
      <c r="B29" s="73"/>
      <c r="C29" s="83"/>
      <c r="D29" s="47"/>
      <c r="E29" s="16" t="s">
        <v>114</v>
      </c>
      <c r="F29" s="17" t="str">
        <f>B11+220 &amp; " mm"</f>
        <v>620 mm</v>
      </c>
      <c r="G29" s="47"/>
      <c r="H29" s="47"/>
      <c r="I29" s="18" t="s">
        <v>117</v>
      </c>
      <c r="J29" s="17" t="str">
        <f>(IF(AND(B12&lt;=320,B12&gt;=280),730+50-B15,IF(AND(B12&lt;=360,B12&gt;=340),770+50-B15))) &amp; " mm"</f>
        <v>FAUX mm</v>
      </c>
      <c r="K29" s="47"/>
      <c r="L29" s="47"/>
      <c r="M29" s="28"/>
    </row>
    <row r="30" spans="1:13" ht="14.45" customHeight="1">
      <c r="A30" s="33" t="s">
        <v>171</v>
      </c>
      <c r="B30" s="66"/>
      <c r="C30" s="66"/>
      <c r="D30" s="47"/>
      <c r="E30" s="16" t="s">
        <v>115</v>
      </c>
      <c r="F30" s="17" t="str">
        <f>B11+175 &amp; " mm"</f>
        <v>575 mm</v>
      </c>
      <c r="G30" s="47"/>
      <c r="H30" s="47"/>
      <c r="I30" s="18" t="s">
        <v>116</v>
      </c>
      <c r="J30" s="17" t="str">
        <f>B14+B12-(10)+130 &amp; " mm"</f>
        <v>660 mm</v>
      </c>
      <c r="K30" s="47"/>
      <c r="L30" s="47"/>
      <c r="M30" s="28"/>
    </row>
    <row r="31" spans="1:13" ht="14.45" customHeight="1">
      <c r="A31" s="27"/>
      <c r="B31" s="7"/>
      <c r="C31" s="7"/>
      <c r="D31" s="47"/>
      <c r="E31" s="16" t="s">
        <v>114</v>
      </c>
      <c r="F31" s="17" t="str">
        <f>B11+220 &amp; " mm"</f>
        <v>620 mm</v>
      </c>
      <c r="G31" s="47"/>
      <c r="H31" s="47"/>
      <c r="I31" s="18" t="s">
        <v>117</v>
      </c>
      <c r="J31" s="17" t="str">
        <f>B14+B12+(-10)+45+85+110+(100-B15) &amp; " mm"</f>
        <v>740 mm</v>
      </c>
      <c r="K31" s="47"/>
      <c r="L31" s="47"/>
      <c r="M31" s="28"/>
    </row>
    <row r="32" spans="1:13">
      <c r="A32" s="27"/>
      <c r="B32" s="7"/>
      <c r="C32" s="7"/>
      <c r="D32" s="11"/>
      <c r="E32" s="47"/>
      <c r="F32" s="47"/>
      <c r="G32" s="47"/>
      <c r="H32" s="47"/>
      <c r="I32" s="7"/>
      <c r="J32" s="58" t="s">
        <v>118</v>
      </c>
      <c r="K32" s="59" t="str">
        <f>B14+B12+(-10)+45+85+110+(100-B15)-25 &amp; " mm"</f>
        <v>715 mm</v>
      </c>
      <c r="L32" s="47"/>
      <c r="M32" s="28"/>
    </row>
    <row r="33" spans="1:13">
      <c r="A33" s="27"/>
      <c r="B33" s="7"/>
      <c r="C33" s="11"/>
      <c r="D33" s="11"/>
      <c r="E33" s="47"/>
      <c r="F33" s="47"/>
      <c r="G33" s="47"/>
      <c r="H33" s="47"/>
      <c r="I33" s="7"/>
      <c r="J33" s="58" t="s">
        <v>120</v>
      </c>
      <c r="K33" s="59" t="str">
        <f>B14+B12+(-10)+45+85+110+(100-B15)-25 &amp; " mm"</f>
        <v>715 mm</v>
      </c>
      <c r="L33" s="47"/>
      <c r="M33" s="28"/>
    </row>
    <row r="34" spans="1:13">
      <c r="A34" s="31" t="s">
        <v>59</v>
      </c>
      <c r="B34" s="7"/>
      <c r="C34" s="7"/>
      <c r="D34" s="44" t="s">
        <v>200</v>
      </c>
      <c r="E34" s="45"/>
      <c r="F34" s="7"/>
      <c r="G34" s="7"/>
      <c r="H34" s="7"/>
      <c r="I34" s="7"/>
      <c r="J34" s="7"/>
      <c r="K34" s="7"/>
      <c r="L34" s="7"/>
      <c r="M34" s="28"/>
    </row>
    <row r="35" spans="1:13">
      <c r="A35" s="31" t="s">
        <v>60</v>
      </c>
      <c r="B35" s="7"/>
      <c r="C35" s="7"/>
      <c r="D35" s="62" t="s">
        <v>192</v>
      </c>
      <c r="E35" s="62"/>
      <c r="F35" s="62"/>
      <c r="G35" s="7"/>
      <c r="H35" s="7"/>
      <c r="I35" s="7"/>
      <c r="J35" s="7"/>
      <c r="K35" s="7"/>
      <c r="L35" s="7"/>
      <c r="M35" s="28"/>
    </row>
    <row r="36" spans="1:13" ht="14.65" thickBot="1">
      <c r="A36" s="35"/>
      <c r="B36" s="32"/>
      <c r="C36" s="32"/>
      <c r="D36" s="32"/>
      <c r="E36" s="32"/>
      <c r="F36" s="32"/>
      <c r="G36" s="32"/>
      <c r="H36" s="32"/>
      <c r="I36" s="32"/>
      <c r="J36" s="52" t="s">
        <v>119</v>
      </c>
      <c r="K36" s="32"/>
      <c r="L36" s="32"/>
      <c r="M36" s="36"/>
    </row>
    <row r="37" spans="1:13">
      <c r="A37" s="39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40"/>
    </row>
  </sheetData>
  <mergeCells count="24">
    <mergeCell ref="A1:C2"/>
    <mergeCell ref="B3:C3"/>
    <mergeCell ref="B4:C4"/>
    <mergeCell ref="K1:L1"/>
    <mergeCell ref="K4:L4"/>
    <mergeCell ref="I13:I14"/>
    <mergeCell ref="J13:M14"/>
    <mergeCell ref="K2:L2"/>
    <mergeCell ref="K3:L3"/>
    <mergeCell ref="I11:I12"/>
    <mergeCell ref="J11:M12"/>
    <mergeCell ref="D6:M7"/>
    <mergeCell ref="D35:F35"/>
    <mergeCell ref="A23:C23"/>
    <mergeCell ref="B24:C24"/>
    <mergeCell ref="B30:C30"/>
    <mergeCell ref="A6:B7"/>
    <mergeCell ref="C6:C7"/>
    <mergeCell ref="B25:C25"/>
    <mergeCell ref="B8:C8"/>
    <mergeCell ref="A9:A10"/>
    <mergeCell ref="A28:B29"/>
    <mergeCell ref="C28:C29"/>
    <mergeCell ref="A27:C27"/>
  </mergeCells>
  <conditionalFormatting sqref="A20:C20">
    <cfRule type="expression" dxfId="37" priority="6">
      <formula>$A$6="2.0Al"</formula>
    </cfRule>
    <cfRule type="expression" dxfId="36" priority="199">
      <formula>$A$6="ULTRA"</formula>
    </cfRule>
  </conditionalFormatting>
  <conditionalFormatting sqref="B10:C10">
    <cfRule type="expression" dxfId="35" priority="9">
      <formula>$A$6="ULTRA"</formula>
    </cfRule>
    <cfRule type="expression" dxfId="34" priority="10">
      <formula>$A$6="1.0Mg"</formula>
    </cfRule>
    <cfRule type="expression" dxfId="33" priority="202">
      <formula>$A$6="KID"</formula>
    </cfRule>
  </conditionalFormatting>
  <conditionalFormatting sqref="B9:C9">
    <cfRule type="expression" dxfId="32" priority="203">
      <formula>$A$6="ULTRA"</formula>
    </cfRule>
    <cfRule type="expression" dxfId="31" priority="204">
      <formula>$A$6="2.0Al"</formula>
    </cfRule>
    <cfRule type="expression" dxfId="30" priority="205">
      <formula>$A$6="1.0Mg"</formula>
    </cfRule>
  </conditionalFormatting>
  <conditionalFormatting sqref="E31:F31">
    <cfRule type="expression" dxfId="29" priority="206">
      <formula>$B$13="0°"</formula>
    </cfRule>
  </conditionalFormatting>
  <conditionalFormatting sqref="E30:F30">
    <cfRule type="expression" dxfId="28" priority="207">
      <formula>$B$13="3°"</formula>
    </cfRule>
  </conditionalFormatting>
  <conditionalFormatting sqref="J32:K33">
    <cfRule type="expression" dxfId="27" priority="33">
      <formula>$A$6="KID"</formula>
    </cfRule>
  </conditionalFormatting>
  <conditionalFormatting sqref="E29:F29">
    <cfRule type="expression" dxfId="26" priority="31">
      <formula>$B$13="0°"</formula>
    </cfRule>
  </conditionalFormatting>
  <conditionalFormatting sqref="E28:F28">
    <cfRule type="expression" dxfId="25" priority="32">
      <formula>$B$13="3°"</formula>
    </cfRule>
  </conditionalFormatting>
  <conditionalFormatting sqref="E30:J31">
    <cfRule type="expression" dxfId="24" priority="30">
      <formula>$A$6="KID"</formula>
    </cfRule>
  </conditionalFormatting>
  <conditionalFormatting sqref="A14:C14">
    <cfRule type="expression" dxfId="23" priority="29">
      <formula>$A$6="KID"</formula>
    </cfRule>
  </conditionalFormatting>
  <conditionalFormatting sqref="I29:J29">
    <cfRule type="expression" dxfId="22" priority="28">
      <formula>$A$6="ULTRA"</formula>
    </cfRule>
  </conditionalFormatting>
  <conditionalFormatting sqref="E29:J29">
    <cfRule type="expression" dxfId="21" priority="25">
      <formula>$A$6="2.0Al"</formula>
    </cfRule>
    <cfRule type="expression" dxfId="20" priority="26">
      <formula>$A$6="1.0Mg"</formula>
    </cfRule>
    <cfRule type="expression" dxfId="19" priority="27">
      <formula>$A$6="ULTRA"</formula>
    </cfRule>
  </conditionalFormatting>
  <conditionalFormatting sqref="B24">
    <cfRule type="expression" dxfId="18" priority="22">
      <formula>$A$7="UL"</formula>
    </cfRule>
  </conditionalFormatting>
  <conditionalFormatting sqref="B25">
    <cfRule type="expression" dxfId="17" priority="21">
      <formula>$A$7="UL"</formula>
    </cfRule>
  </conditionalFormatting>
  <conditionalFormatting sqref="B25:C25">
    <cfRule type="expression" dxfId="16" priority="20">
      <formula>$B$24="Colore Ral numero:"</formula>
    </cfRule>
  </conditionalFormatting>
  <conditionalFormatting sqref="E28:J28">
    <cfRule type="expression" dxfId="15" priority="17">
      <formula>$A$6="ULTRA"</formula>
    </cfRule>
    <cfRule type="expression" dxfId="14" priority="18">
      <formula>$A$6="1.0Mg"</formula>
    </cfRule>
    <cfRule type="expression" dxfId="13" priority="19">
      <formula>$A$6="2.0Al"</formula>
    </cfRule>
  </conditionalFormatting>
  <conditionalFormatting sqref="D34">
    <cfRule type="expression" dxfId="12" priority="16">
      <formula>$A$6="ULTRA"</formula>
    </cfRule>
  </conditionalFormatting>
  <conditionalFormatting sqref="D35">
    <cfRule type="expression" dxfId="11" priority="15">
      <formula>$A$6="ULTRA"</formula>
    </cfRule>
  </conditionalFormatting>
  <conditionalFormatting sqref="A1">
    <cfRule type="containsText" dxfId="10" priority="11" operator="containsText" text="KID">
      <formula>NOT(ISERROR(SEARCH("KID",A1)))</formula>
    </cfRule>
    <cfRule type="containsText" dxfId="9" priority="12" operator="containsText" text="UL">
      <formula>NOT(ISERROR(SEARCH("UL",A1)))</formula>
    </cfRule>
    <cfRule type="containsText" dxfId="8" priority="13" operator="containsText" text="UNO">
      <formula>NOT(ISERROR(SEARCH("UNO",A1)))</formula>
    </cfRule>
  </conditionalFormatting>
  <conditionalFormatting sqref="A23:C23">
    <cfRule type="expression" dxfId="7" priority="7">
      <formula>$A$6="KID"</formula>
    </cfRule>
  </conditionalFormatting>
  <conditionalFormatting sqref="A21:C21">
    <cfRule type="expression" dxfId="6" priority="4">
      <formula>$A$6="KID"</formula>
    </cfRule>
    <cfRule type="expression" dxfId="5" priority="5">
      <formula>$A$6="1.0Mg"</formula>
    </cfRule>
  </conditionalFormatting>
  <conditionalFormatting sqref="C21">
    <cfRule type="expression" dxfId="4" priority="3">
      <formula>$A$6="2.0Al"</formula>
    </cfRule>
  </conditionalFormatting>
  <conditionalFormatting sqref="B21">
    <cfRule type="expression" dxfId="3" priority="2">
      <formula>$A$6="2.0Al"</formula>
    </cfRule>
  </conditionalFormatting>
  <conditionalFormatting sqref="A1">
    <cfRule type="containsText" dxfId="2" priority="1" operator="containsText" text="DUE">
      <formula>NOT(ISERROR(SEARCH("DUE",A1)))</formula>
    </cfRule>
  </conditionalFormatting>
  <dataValidations count="2">
    <dataValidation type="list" allowBlank="1" showInputMessage="1" showErrorMessage="1" sqref="A1" xr:uid="{00000000-0002-0000-0000-000000000000}">
      <formula1>NOMEPRODOTTI</formula1>
    </dataValidation>
    <dataValidation type="list" allowBlank="1" showInputMessage="1" showErrorMessage="1" sqref="D35" xr:uid="{00000000-0002-0000-0000-000001000000}">
      <formula1>NOMEPEDANA</formula1>
    </dataValidation>
  </dataValidation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94" orientation="landscape" horizontalDpi="360" verticalDpi="36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8" operator="containsText" id="{3B556BDD-F1FD-4338-85E0-D78628DF3C78}">
            <xm:f>NOT(ISERROR(SEARCH("TELAIO STANDARD / STANDARD FRAME",A23)))</xm:f>
            <xm:f>"TELAIO STANDARD / STANDARD FRAME"</xm:f>
            <x14:dxf>
              <font>
                <b/>
                <i val="0"/>
              </font>
              <fill>
                <patternFill>
                  <bgColor rgb="FFB3E5FE"/>
                </patternFill>
              </fill>
            </x14:dxf>
          </x14:cfRule>
          <x14:cfRule type="containsText" priority="24" operator="containsText" id="{84D623DC-C06B-4C80-A6A6-AEF524F7E015}">
            <xm:f>NOT(ISERROR(SEARCH("TELAIO RIBASSATO / LOWERED FRAME",A23)))</xm:f>
            <xm:f>"TELAIO RIBASSATO / LOWERED FRAME"</xm:f>
            <x14:dxf>
              <font>
                <b/>
                <i val="0"/>
              </font>
              <fill>
                <patternFill>
                  <bgColor rgb="FF00AADF"/>
                </patternFill>
              </fill>
            </x14:dxf>
          </x14:cfRule>
          <xm:sqref>A23:C23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 xr:uid="{00000000-0002-0000-0000-000002000000}">
          <x14:formula1>
            <xm:f>'DATI INPUT'!$J$3:$J$4</xm:f>
          </x14:formula1>
          <xm:sqref>B10</xm:sqref>
        </x14:dataValidation>
        <x14:dataValidation type="list" allowBlank="1" showInputMessage="1" showErrorMessage="1" xr:uid="{00000000-0002-0000-0000-000003000000}">
          <x14:formula1>
            <xm:f>'DATI INPUT'!$B$76:$B$77</xm:f>
          </x14:formula1>
          <xm:sqref>B13</xm:sqref>
        </x14:dataValidation>
        <x14:dataValidation type="list" allowBlank="1" showInputMessage="1" showErrorMessage="1" xr:uid="{00000000-0002-0000-0000-000004000000}">
          <x14:formula1>
            <xm:f>'DATI INPUT'!$H$3:$H$6</xm:f>
          </x14:formula1>
          <xm:sqref>B14</xm:sqref>
        </x14:dataValidation>
        <x14:dataValidation type="list" allowBlank="1" showInputMessage="1" showErrorMessage="1" xr:uid="{00000000-0002-0000-0000-000005000000}">
          <x14:formula1>
            <xm:f>'DATI INPUT'!$D$3:$D$12</xm:f>
          </x14:formula1>
          <xm:sqref>B15</xm:sqref>
        </x14:dataValidation>
        <x14:dataValidation type="list" allowBlank="1" showInputMessage="1" showErrorMessage="1" xr:uid="{00000000-0002-0000-0000-000006000000}">
          <x14:formula1>
            <xm:f>'DATI INPUT'!$D$28:$D$57</xm:f>
          </x14:formula1>
          <xm:sqref>B16</xm:sqref>
        </x14:dataValidation>
        <x14:dataValidation type="list" allowBlank="1" showInputMessage="1" showErrorMessage="1" xr:uid="{00000000-0002-0000-0000-000007000000}">
          <x14:formula1>
            <xm:f>'DATI INPUT'!$D$71:$D$82</xm:f>
          </x14:formula1>
          <xm:sqref>B17</xm:sqref>
        </x14:dataValidation>
        <x14:dataValidation type="list" allowBlank="1" showInputMessage="1" showErrorMessage="1" xr:uid="{00000000-0002-0000-0000-000008000000}">
          <x14:formula1>
            <xm:f>'DATI INPUT'!$D$91:$D$105</xm:f>
          </x14:formula1>
          <xm:sqref>B18</xm:sqref>
        </x14:dataValidation>
        <x14:dataValidation type="list" allowBlank="1" showInputMessage="1" showErrorMessage="1" xr:uid="{00000000-0002-0000-0000-000009000000}">
          <x14:formula1>
            <xm:f>'DATI INPUT'!$D$116:$D$128</xm:f>
          </x14:formula1>
          <xm:sqref>B19</xm:sqref>
        </x14:dataValidation>
        <x14:dataValidation type="list" allowBlank="1" showInputMessage="1" showErrorMessage="1" xr:uid="{00000000-0002-0000-0000-00000A000000}">
          <x14:formula1>
            <xm:f>'DATI INPUT'!$B$51:$B$68</xm:f>
          </x14:formula1>
          <xm:sqref>B24</xm:sqref>
        </x14:dataValidation>
        <x14:dataValidation type="list" allowBlank="1" showInputMessage="1" showErrorMessage="1" xr:uid="{00000000-0002-0000-0000-00000B000000}">
          <x14:formula1>
            <xm:f>'DATI INPUT'!$B$2:$B$6</xm:f>
          </x14:formula1>
          <xm:sqref>A28</xm:sqref>
        </x14:dataValidation>
        <x14:dataValidation type="list" allowBlank="1" showInputMessage="1" showErrorMessage="1" xr:uid="{00000000-0002-0000-0000-00000C000000}">
          <x14:formula1>
            <xm:f>'DATI INPUT'!$D$133:$D$143</xm:f>
          </x14:formula1>
          <xm:sqref>B20</xm:sqref>
        </x14:dataValidation>
        <x14:dataValidation type="list" allowBlank="1" showInputMessage="1" showErrorMessage="1" xr:uid="{00000000-0002-0000-0000-00000D000000}">
          <x14:formula1>
            <xm:f>'DATI INPUT'!$G$2:$G$15</xm:f>
          </x14:formula1>
          <xm:sqref>B12</xm:sqref>
        </x14:dataValidation>
        <x14:dataValidation type="list" allowBlank="1" showInputMessage="1" showErrorMessage="1" xr:uid="{00000000-0002-0000-0000-00000E000000}">
          <x14:formula1>
            <xm:f>'DATI INPUT'!$F$2:$F$17</xm:f>
          </x14:formula1>
          <xm:sqref>B11</xm:sqref>
        </x14:dataValidation>
        <x14:dataValidation type="list" allowBlank="1" showInputMessage="1" showErrorMessage="1" xr:uid="{00000000-0002-0000-0000-00000F000000}">
          <x14:formula1>
            <xm:f>'DATI INPUT'!$B$98:$B$102</xm:f>
          </x14:formula1>
          <xm:sqref>B21</xm:sqref>
        </x14:dataValidation>
        <x14:dataValidation type="list" allowBlank="1" showInputMessage="1" showErrorMessage="1" xr:uid="{00000000-0002-0000-0000-000010000000}">
          <x14:formula1>
            <xm:f>'DATI INPUT'!$C$91:$C$93</xm:f>
          </x14:formula1>
          <xm:sqref>C21</xm:sqref>
        </x14:dataValidation>
        <x14:dataValidation type="list" allowBlank="1" showInputMessage="1" showErrorMessage="1" xr:uid="{00000000-0002-0000-0000-000011000000}">
          <x14:formula1>
            <xm:f>'DATI INPUT'!$J$6:$J$7</xm:f>
          </x14:formula1>
          <xm:sqref>B9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4"/>
  <dimension ref="B1:Y174"/>
  <sheetViews>
    <sheetView zoomScale="60" zoomScaleNormal="60" zoomScalePageLayoutView="90" workbookViewId="0">
      <selection activeCell="J8" sqref="J8"/>
    </sheetView>
  </sheetViews>
  <sheetFormatPr baseColWidth="10" defaultColWidth="8.6640625" defaultRowHeight="14.25"/>
  <cols>
    <col min="1" max="1" width="4.6640625" customWidth="1"/>
    <col min="2" max="2" width="34.53125" customWidth="1"/>
    <col min="4" max="4" width="22.19921875" customWidth="1"/>
    <col min="9" max="9" width="17.33203125" customWidth="1"/>
    <col min="10" max="10" width="14.53125" customWidth="1"/>
    <col min="11" max="11" width="25" bestFit="1" customWidth="1"/>
    <col min="13" max="13" width="18.33203125" bestFit="1" customWidth="1"/>
    <col min="15" max="15" width="18.46484375" customWidth="1"/>
    <col min="17" max="17" width="18.6640625" bestFit="1" customWidth="1"/>
    <col min="18" max="18" width="13.6640625" bestFit="1" customWidth="1"/>
    <col min="19" max="19" width="16.86328125" bestFit="1" customWidth="1"/>
    <col min="21" max="21" width="14.1328125" bestFit="1" customWidth="1"/>
    <col min="22" max="22" width="14.1328125" customWidth="1"/>
    <col min="23" max="23" width="23.86328125" bestFit="1" customWidth="1"/>
    <col min="24" max="24" width="27" customWidth="1"/>
    <col min="25" max="25" width="17.53125" customWidth="1"/>
  </cols>
  <sheetData>
    <row r="1" spans="2:25">
      <c r="B1" s="2" t="s">
        <v>8</v>
      </c>
      <c r="C1" s="2"/>
      <c r="D1" s="2" t="s">
        <v>9</v>
      </c>
      <c r="E1" s="2"/>
      <c r="F1" s="2" t="s">
        <v>0</v>
      </c>
      <c r="G1" s="2" t="s">
        <v>1</v>
      </c>
      <c r="H1" s="2" t="s">
        <v>2</v>
      </c>
      <c r="I1" s="2" t="s">
        <v>3</v>
      </c>
      <c r="J1" s="2" t="s">
        <v>49</v>
      </c>
      <c r="K1" s="2" t="s">
        <v>126</v>
      </c>
      <c r="M1" s="2" t="s">
        <v>79</v>
      </c>
      <c r="O1" s="2" t="s">
        <v>88</v>
      </c>
      <c r="Q1" s="2" t="s">
        <v>90</v>
      </c>
      <c r="S1" s="2" t="s">
        <v>50</v>
      </c>
      <c r="U1" s="2" t="s">
        <v>134</v>
      </c>
      <c r="V1" s="2"/>
      <c r="W1" s="2" t="s">
        <v>166</v>
      </c>
      <c r="Y1" s="2" t="s">
        <v>125</v>
      </c>
    </row>
    <row r="2" spans="2:25">
      <c r="B2" t="s">
        <v>212</v>
      </c>
      <c r="F2" t="s">
        <v>205</v>
      </c>
      <c r="G2" t="s">
        <v>205</v>
      </c>
      <c r="R2" s="22" t="s">
        <v>121</v>
      </c>
      <c r="S2" s="22" t="s">
        <v>122</v>
      </c>
      <c r="V2" s="22" t="s">
        <v>168</v>
      </c>
      <c r="W2" s="22" t="s">
        <v>167</v>
      </c>
      <c r="X2" s="43" t="s">
        <v>190</v>
      </c>
      <c r="Y2" s="43" t="s">
        <v>191</v>
      </c>
    </row>
    <row r="3" spans="2:25" ht="45.6" customHeight="1">
      <c r="B3" s="3" t="s">
        <v>4</v>
      </c>
      <c r="C3" s="3"/>
      <c r="D3" s="1">
        <v>100</v>
      </c>
      <c r="F3" s="1">
        <v>320</v>
      </c>
      <c r="G3" s="1">
        <v>360</v>
      </c>
      <c r="H3" s="1">
        <v>120</v>
      </c>
      <c r="J3" t="s">
        <v>178</v>
      </c>
      <c r="K3" t="s">
        <v>127</v>
      </c>
      <c r="M3" t="s">
        <v>73</v>
      </c>
      <c r="O3" t="s">
        <v>80</v>
      </c>
      <c r="Q3" t="s">
        <v>91</v>
      </c>
      <c r="R3" s="5" t="s">
        <v>123</v>
      </c>
      <c r="U3" t="s">
        <v>135</v>
      </c>
      <c r="V3" s="5" t="s">
        <v>169</v>
      </c>
      <c r="X3" s="5" t="s">
        <v>193</v>
      </c>
    </row>
    <row r="4" spans="2:25" ht="45.6" customHeight="1">
      <c r="B4" s="3" t="s">
        <v>5</v>
      </c>
      <c r="C4" s="3"/>
      <c r="D4" s="1">
        <v>110</v>
      </c>
      <c r="F4" s="1">
        <v>340</v>
      </c>
      <c r="G4" s="1">
        <v>380</v>
      </c>
      <c r="H4" s="1">
        <v>140</v>
      </c>
      <c r="J4" t="s">
        <v>179</v>
      </c>
      <c r="K4" t="s">
        <v>128</v>
      </c>
      <c r="M4" t="s">
        <v>74</v>
      </c>
      <c r="O4" t="s">
        <v>81</v>
      </c>
      <c r="Q4" t="s">
        <v>92</v>
      </c>
      <c r="R4" s="5" t="s">
        <v>124</v>
      </c>
      <c r="U4" t="s">
        <v>136</v>
      </c>
      <c r="V4" s="5" t="s">
        <v>170</v>
      </c>
      <c r="X4" s="5" t="s">
        <v>192</v>
      </c>
    </row>
    <row r="5" spans="2:25" ht="45.6" customHeight="1">
      <c r="B5" s="3" t="s">
        <v>6</v>
      </c>
      <c r="C5" s="3"/>
      <c r="D5" s="1">
        <v>120</v>
      </c>
      <c r="F5" s="1">
        <v>360</v>
      </c>
      <c r="G5" s="1">
        <v>400</v>
      </c>
      <c r="H5" s="1">
        <v>160</v>
      </c>
      <c r="M5" t="s">
        <v>75</v>
      </c>
      <c r="O5" t="s">
        <v>82</v>
      </c>
      <c r="R5" s="5" t="s">
        <v>129</v>
      </c>
      <c r="V5" s="5" t="s">
        <v>61</v>
      </c>
      <c r="X5" s="5" t="s">
        <v>194</v>
      </c>
    </row>
    <row r="6" spans="2:25" ht="45.6" customHeight="1">
      <c r="B6" s="9" t="s">
        <v>213</v>
      </c>
      <c r="D6" s="1">
        <v>130</v>
      </c>
      <c r="F6" s="1">
        <v>380</v>
      </c>
      <c r="G6" s="1">
        <v>420</v>
      </c>
      <c r="H6" s="1">
        <v>180</v>
      </c>
      <c r="J6" t="s">
        <v>214</v>
      </c>
      <c r="M6" t="s">
        <v>76</v>
      </c>
      <c r="O6" t="s">
        <v>83</v>
      </c>
      <c r="V6" s="5" t="s">
        <v>142</v>
      </c>
      <c r="X6" s="5" t="s">
        <v>195</v>
      </c>
    </row>
    <row r="7" spans="2:25" ht="45.6" customHeight="1">
      <c r="B7" s="2" t="s">
        <v>16</v>
      </c>
      <c r="D7" s="1">
        <v>140</v>
      </c>
      <c r="F7" s="1">
        <v>400</v>
      </c>
      <c r="G7" s="1">
        <v>440</v>
      </c>
      <c r="H7" s="1">
        <v>200</v>
      </c>
      <c r="J7" t="s">
        <v>215</v>
      </c>
      <c r="M7" t="s">
        <v>77</v>
      </c>
      <c r="O7" t="s">
        <v>84</v>
      </c>
      <c r="X7" s="5" t="s">
        <v>196</v>
      </c>
    </row>
    <row r="8" spans="2:25" ht="45.6" customHeight="1">
      <c r="B8" s="3" t="s">
        <v>110</v>
      </c>
      <c r="D8" s="1">
        <v>150</v>
      </c>
      <c r="F8" s="1">
        <v>420</v>
      </c>
      <c r="G8" s="1">
        <v>460</v>
      </c>
      <c r="H8" s="1"/>
      <c r="M8" t="s">
        <v>78</v>
      </c>
      <c r="O8" t="s">
        <v>85</v>
      </c>
      <c r="Q8" s="2" t="s">
        <v>182</v>
      </c>
      <c r="X8" s="5" t="s">
        <v>197</v>
      </c>
    </row>
    <row r="9" spans="2:25" ht="45.6" customHeight="1">
      <c r="B9" s="3" t="s">
        <v>111</v>
      </c>
      <c r="F9" s="1">
        <v>440</v>
      </c>
      <c r="H9" s="1"/>
      <c r="O9" t="s">
        <v>86</v>
      </c>
      <c r="X9" s="5" t="s">
        <v>198</v>
      </c>
    </row>
    <row r="10" spans="2:25" ht="45.6" customHeight="1">
      <c r="B10" s="3" t="s">
        <v>112</v>
      </c>
      <c r="D10" s="1">
        <v>50</v>
      </c>
      <c r="F10" s="1">
        <v>460</v>
      </c>
      <c r="G10" t="s">
        <v>204</v>
      </c>
      <c r="O10" t="s">
        <v>87</v>
      </c>
      <c r="Q10" t="s">
        <v>187</v>
      </c>
      <c r="X10" s="5" t="s">
        <v>199</v>
      </c>
    </row>
    <row r="11" spans="2:25" ht="45.6" customHeight="1">
      <c r="B11" s="4" t="s">
        <v>113</v>
      </c>
      <c r="D11" s="1">
        <v>70</v>
      </c>
      <c r="G11" s="1">
        <v>280</v>
      </c>
      <c r="Q11" t="s">
        <v>188</v>
      </c>
    </row>
    <row r="12" spans="2:25" ht="45.6" customHeight="1">
      <c r="B12" s="2" t="s">
        <v>17</v>
      </c>
      <c r="D12" s="1">
        <v>90</v>
      </c>
      <c r="F12" t="s">
        <v>204</v>
      </c>
      <c r="G12" s="1">
        <v>300</v>
      </c>
    </row>
    <row r="13" spans="2:25" ht="45.6" customHeight="1">
      <c r="B13" s="3" t="s">
        <v>133</v>
      </c>
      <c r="F13" s="1">
        <v>240</v>
      </c>
      <c r="G13" s="1">
        <v>320</v>
      </c>
      <c r="I13" s="2" t="s">
        <v>143</v>
      </c>
    </row>
    <row r="14" spans="2:25">
      <c r="B14" s="3" t="s">
        <v>201</v>
      </c>
      <c r="F14" s="1">
        <v>260</v>
      </c>
      <c r="G14" s="1">
        <v>340</v>
      </c>
      <c r="I14" t="s">
        <v>144</v>
      </c>
    </row>
    <row r="15" spans="2:25">
      <c r="B15" s="3" t="s">
        <v>132</v>
      </c>
      <c r="F15" s="1">
        <v>280</v>
      </c>
      <c r="G15" s="1">
        <v>360</v>
      </c>
      <c r="I15" t="s">
        <v>145</v>
      </c>
    </row>
    <row r="16" spans="2:25">
      <c r="B16" s="3" t="s">
        <v>130</v>
      </c>
      <c r="F16" s="1">
        <v>300</v>
      </c>
    </row>
    <row r="17" spans="2:17">
      <c r="B17" s="8" t="s">
        <v>48</v>
      </c>
      <c r="F17" s="1">
        <v>320</v>
      </c>
      <c r="I17" t="s">
        <v>4</v>
      </c>
    </row>
    <row r="18" spans="2:17">
      <c r="B18" t="s">
        <v>131</v>
      </c>
      <c r="I18" t="s">
        <v>5</v>
      </c>
    </row>
    <row r="19" spans="2:17">
      <c r="B19" s="2" t="s">
        <v>32</v>
      </c>
      <c r="I19" t="s">
        <v>6</v>
      </c>
    </row>
    <row r="20" spans="2:17">
      <c r="B20" t="s">
        <v>163</v>
      </c>
    </row>
    <row r="21" spans="2:17">
      <c r="B21" s="3" t="s">
        <v>33</v>
      </c>
      <c r="J21" s="3"/>
      <c r="Q21" s="2" t="s">
        <v>183</v>
      </c>
    </row>
    <row r="22" spans="2:17">
      <c r="B22" s="3" t="s">
        <v>34</v>
      </c>
      <c r="J22" s="3"/>
    </row>
    <row r="23" spans="2:17">
      <c r="B23" s="2" t="s">
        <v>18</v>
      </c>
      <c r="J23" s="3"/>
      <c r="Q23" t="s">
        <v>185</v>
      </c>
    </row>
    <row r="24" spans="2:17">
      <c r="B24" s="3" t="s">
        <v>93</v>
      </c>
      <c r="Q24" t="s">
        <v>184</v>
      </c>
    </row>
    <row r="25" spans="2:17">
      <c r="B25" s="3" t="s">
        <v>94</v>
      </c>
    </row>
    <row r="26" spans="2:17">
      <c r="B26" s="3" t="s">
        <v>95</v>
      </c>
      <c r="D26" s="2" t="s">
        <v>10</v>
      </c>
    </row>
    <row r="27" spans="2:17">
      <c r="B27" s="3" t="s">
        <v>96</v>
      </c>
    </row>
    <row r="28" spans="2:17">
      <c r="B28" s="3" t="s">
        <v>64</v>
      </c>
      <c r="D28" s="1">
        <v>90</v>
      </c>
    </row>
    <row r="29" spans="2:17">
      <c r="B29" s="4" t="s">
        <v>65</v>
      </c>
      <c r="D29" s="1">
        <v>100</v>
      </c>
    </row>
    <row r="30" spans="2:17">
      <c r="B30" s="4" t="s">
        <v>66</v>
      </c>
      <c r="D30" s="1">
        <v>110</v>
      </c>
    </row>
    <row r="31" spans="2:17">
      <c r="B31" s="4" t="s">
        <v>89</v>
      </c>
      <c r="D31" s="1">
        <v>120</v>
      </c>
    </row>
    <row r="32" spans="2:17">
      <c r="D32" s="1">
        <v>130</v>
      </c>
      <c r="M32" s="3"/>
    </row>
    <row r="33" spans="2:4">
      <c r="B33" s="2" t="s">
        <v>19</v>
      </c>
      <c r="D33" s="1">
        <v>140</v>
      </c>
    </row>
    <row r="34" spans="2:4">
      <c r="B34" s="3" t="s">
        <v>97</v>
      </c>
      <c r="D34" s="1">
        <v>150</v>
      </c>
    </row>
    <row r="35" spans="2:4">
      <c r="B35" s="3" t="s">
        <v>98</v>
      </c>
      <c r="D35" s="1">
        <v>160</v>
      </c>
    </row>
    <row r="36" spans="2:4">
      <c r="B36" s="3" t="s">
        <v>99</v>
      </c>
      <c r="D36" s="1">
        <v>170</v>
      </c>
    </row>
    <row r="37" spans="2:4">
      <c r="B37" s="3" t="s">
        <v>100</v>
      </c>
      <c r="D37" s="1">
        <v>180</v>
      </c>
    </row>
    <row r="38" spans="2:4">
      <c r="B38" s="3" t="s">
        <v>101</v>
      </c>
      <c r="D38" s="1">
        <v>190</v>
      </c>
    </row>
    <row r="39" spans="2:4">
      <c r="D39" s="1">
        <v>200</v>
      </c>
    </row>
    <row r="40" spans="2:4">
      <c r="B40" s="2" t="s">
        <v>20</v>
      </c>
      <c r="D40" s="1">
        <v>210</v>
      </c>
    </row>
    <row r="41" spans="2:4">
      <c r="B41" s="3" t="s">
        <v>102</v>
      </c>
      <c r="D41" s="1">
        <v>280</v>
      </c>
    </row>
    <row r="42" spans="2:4">
      <c r="B42" s="3" t="s">
        <v>103</v>
      </c>
      <c r="D42" s="1">
        <v>290</v>
      </c>
    </row>
    <row r="43" spans="2:4">
      <c r="B43" s="4" t="s">
        <v>104</v>
      </c>
      <c r="D43" s="1">
        <v>300</v>
      </c>
    </row>
    <row r="44" spans="2:4">
      <c r="B44" s="3" t="s">
        <v>105</v>
      </c>
      <c r="D44" s="1">
        <v>310</v>
      </c>
    </row>
    <row r="45" spans="2:4">
      <c r="B45" s="3" t="s">
        <v>106</v>
      </c>
      <c r="D45" s="1">
        <v>320</v>
      </c>
    </row>
    <row r="46" spans="2:4">
      <c r="B46" s="3" t="s">
        <v>107</v>
      </c>
      <c r="D46" s="1">
        <v>330</v>
      </c>
    </row>
    <row r="47" spans="2:4">
      <c r="B47" s="3" t="s">
        <v>108</v>
      </c>
      <c r="D47" s="1">
        <v>340</v>
      </c>
    </row>
    <row r="48" spans="2:4">
      <c r="B48" s="3" t="s">
        <v>109</v>
      </c>
      <c r="D48" s="1">
        <v>350</v>
      </c>
    </row>
    <row r="49" spans="2:4">
      <c r="D49" s="1">
        <v>360</v>
      </c>
    </row>
    <row r="50" spans="2:4">
      <c r="B50" s="2" t="s">
        <v>21</v>
      </c>
      <c r="D50" s="1">
        <v>370</v>
      </c>
    </row>
    <row r="51" spans="2:4">
      <c r="B51" s="3" t="s">
        <v>151</v>
      </c>
      <c r="D51" s="1">
        <v>380</v>
      </c>
    </row>
    <row r="52" spans="2:4">
      <c r="B52" s="3" t="s">
        <v>152</v>
      </c>
      <c r="D52" s="1">
        <v>390</v>
      </c>
    </row>
    <row r="53" spans="2:4">
      <c r="B53" s="3" t="s">
        <v>153</v>
      </c>
      <c r="D53" s="1">
        <v>400</v>
      </c>
    </row>
    <row r="54" spans="2:4">
      <c r="B54" s="3" t="s">
        <v>154</v>
      </c>
      <c r="D54" s="1">
        <v>410</v>
      </c>
    </row>
    <row r="55" spans="2:4">
      <c r="B55" s="4" t="s">
        <v>155</v>
      </c>
      <c r="D55" s="1">
        <v>420</v>
      </c>
    </row>
    <row r="56" spans="2:4">
      <c r="B56" s="4" t="s">
        <v>156</v>
      </c>
      <c r="D56" s="1">
        <v>430</v>
      </c>
    </row>
    <row r="57" spans="2:4">
      <c r="D57" s="1">
        <v>440</v>
      </c>
    </row>
    <row r="58" spans="2:4">
      <c r="B58" s="4" t="s">
        <v>157</v>
      </c>
      <c r="D58" s="1"/>
    </row>
    <row r="59" spans="2:4">
      <c r="B59" s="3" t="s">
        <v>150</v>
      </c>
    </row>
    <row r="60" spans="2:4">
      <c r="B60" s="4" t="s">
        <v>158</v>
      </c>
    </row>
    <row r="61" spans="2:4">
      <c r="B61" s="4" t="s">
        <v>159</v>
      </c>
    </row>
    <row r="63" spans="2:4">
      <c r="B63" s="4" t="s">
        <v>149</v>
      </c>
    </row>
    <row r="64" spans="2:4">
      <c r="B64" s="4" t="s">
        <v>158</v>
      </c>
    </row>
    <row r="65" spans="2:4">
      <c r="B65" s="4" t="s">
        <v>160</v>
      </c>
    </row>
    <row r="66" spans="2:4">
      <c r="B66" s="4" t="s">
        <v>161</v>
      </c>
    </row>
    <row r="67" spans="2:4">
      <c r="B67" s="4" t="s">
        <v>162</v>
      </c>
    </row>
    <row r="68" spans="2:4">
      <c r="B68" s="4" t="s">
        <v>22</v>
      </c>
    </row>
    <row r="70" spans="2:4">
      <c r="B70" s="2" t="s">
        <v>29</v>
      </c>
      <c r="D70" s="2" t="s">
        <v>11</v>
      </c>
    </row>
    <row r="71" spans="2:4">
      <c r="B71" s="3" t="s">
        <v>138</v>
      </c>
      <c r="D71" s="1">
        <v>320</v>
      </c>
    </row>
    <row r="72" spans="2:4">
      <c r="B72" s="3" t="s">
        <v>139</v>
      </c>
      <c r="D72" s="1">
        <v>330</v>
      </c>
    </row>
    <row r="73" spans="2:4">
      <c r="B73" s="3" t="s">
        <v>140</v>
      </c>
      <c r="D73" s="1">
        <v>340</v>
      </c>
    </row>
    <row r="74" spans="2:4">
      <c r="B74" s="4" t="s">
        <v>137</v>
      </c>
      <c r="D74" s="1">
        <v>350</v>
      </c>
    </row>
    <row r="75" spans="2:4">
      <c r="B75" s="2" t="s">
        <v>30</v>
      </c>
      <c r="D75" s="1">
        <v>360</v>
      </c>
    </row>
    <row r="76" spans="2:4">
      <c r="B76" s="3" t="s">
        <v>180</v>
      </c>
      <c r="D76" s="1">
        <v>370</v>
      </c>
    </row>
    <row r="77" spans="2:4">
      <c r="B77" s="3" t="s">
        <v>181</v>
      </c>
      <c r="D77" s="1">
        <v>380</v>
      </c>
    </row>
    <row r="78" spans="2:4">
      <c r="D78" s="1">
        <v>390</v>
      </c>
    </row>
    <row r="79" spans="2:4">
      <c r="B79" s="2" t="s">
        <v>7</v>
      </c>
      <c r="D79" s="1">
        <v>400</v>
      </c>
    </row>
    <row r="80" spans="2:4">
      <c r="B80" t="s">
        <v>147</v>
      </c>
      <c r="D80" s="1">
        <v>410</v>
      </c>
    </row>
    <row r="81" spans="2:4">
      <c r="B81" t="s">
        <v>148</v>
      </c>
      <c r="D81" s="1">
        <v>420</v>
      </c>
    </row>
    <row r="82" spans="2:4">
      <c r="B82" t="s">
        <v>146</v>
      </c>
      <c r="D82" s="1">
        <v>430</v>
      </c>
    </row>
    <row r="83" spans="2:4">
      <c r="B83" t="s">
        <v>164</v>
      </c>
    </row>
    <row r="85" spans="2:4">
      <c r="B85" s="2" t="s">
        <v>15</v>
      </c>
    </row>
    <row r="86" spans="2:4">
      <c r="B86" s="3" t="s">
        <v>45</v>
      </c>
    </row>
    <row r="87" spans="2:4">
      <c r="B87" s="3" t="s">
        <v>46</v>
      </c>
    </row>
    <row r="88" spans="2:4">
      <c r="B88" s="3" t="s">
        <v>62</v>
      </c>
    </row>
    <row r="89" spans="2:4">
      <c r="B89" s="3" t="s">
        <v>47</v>
      </c>
    </row>
    <row r="90" spans="2:4">
      <c r="D90" s="2" t="s">
        <v>12</v>
      </c>
    </row>
    <row r="91" spans="2:4">
      <c r="B91" s="2" t="s">
        <v>31</v>
      </c>
      <c r="C91" t="s">
        <v>207</v>
      </c>
      <c r="D91" s="1">
        <v>380</v>
      </c>
    </row>
    <row r="92" spans="2:4">
      <c r="B92" s="3" t="s">
        <v>67</v>
      </c>
      <c r="C92" t="s">
        <v>211</v>
      </c>
      <c r="D92" s="1">
        <v>390</v>
      </c>
    </row>
    <row r="93" spans="2:4">
      <c r="B93" s="3" t="s">
        <v>68</v>
      </c>
      <c r="C93" t="s">
        <v>209</v>
      </c>
      <c r="D93" s="1">
        <v>400</v>
      </c>
    </row>
    <row r="94" spans="2:4">
      <c r="B94" s="3" t="s">
        <v>69</v>
      </c>
      <c r="D94" s="1">
        <v>410</v>
      </c>
    </row>
    <row r="95" spans="2:4">
      <c r="B95" s="3" t="s">
        <v>70</v>
      </c>
      <c r="D95" s="1">
        <v>420</v>
      </c>
    </row>
    <row r="96" spans="2:4">
      <c r="B96" s="3" t="s">
        <v>71</v>
      </c>
      <c r="D96" s="1">
        <v>430</v>
      </c>
    </row>
    <row r="97" spans="2:4">
      <c r="B97" s="3" t="s">
        <v>72</v>
      </c>
      <c r="D97" s="1">
        <v>440</v>
      </c>
    </row>
    <row r="98" spans="2:4">
      <c r="B98" s="4" t="s">
        <v>206</v>
      </c>
      <c r="D98" s="1">
        <v>450</v>
      </c>
    </row>
    <row r="99" spans="2:4">
      <c r="B99" s="4" t="s">
        <v>207</v>
      </c>
      <c r="D99" s="1">
        <v>460</v>
      </c>
    </row>
    <row r="100" spans="2:4">
      <c r="B100" s="4" t="s">
        <v>208</v>
      </c>
      <c r="D100" s="1">
        <v>470</v>
      </c>
    </row>
    <row r="101" spans="2:4">
      <c r="B101" s="4" t="s">
        <v>209</v>
      </c>
      <c r="D101" s="1">
        <v>480</v>
      </c>
    </row>
    <row r="102" spans="2:4">
      <c r="B102" s="4" t="s">
        <v>210</v>
      </c>
      <c r="D102" s="1">
        <v>490</v>
      </c>
    </row>
    <row r="103" spans="2:4">
      <c r="D103" s="1">
        <v>500</v>
      </c>
    </row>
    <row r="104" spans="2:4">
      <c r="B104" s="2" t="s">
        <v>23</v>
      </c>
      <c r="D104" s="1">
        <v>510</v>
      </c>
    </row>
    <row r="105" spans="2:4">
      <c r="B105" s="3" t="s">
        <v>24</v>
      </c>
      <c r="D105" s="1">
        <v>520</v>
      </c>
    </row>
    <row r="106" spans="2:4">
      <c r="B106" s="3" t="s">
        <v>35</v>
      </c>
    </row>
    <row r="108" spans="2:4">
      <c r="B108" s="2" t="s">
        <v>36</v>
      </c>
    </row>
    <row r="109" spans="2:4">
      <c r="B109" s="3" t="s">
        <v>24</v>
      </c>
    </row>
    <row r="110" spans="2:4">
      <c r="B110" s="6" t="s">
        <v>37</v>
      </c>
    </row>
    <row r="112" spans="2:4">
      <c r="B112" s="2" t="s">
        <v>38</v>
      </c>
    </row>
    <row r="113" spans="2:9">
      <c r="B113" s="3" t="s">
        <v>24</v>
      </c>
    </row>
    <row r="114" spans="2:9">
      <c r="B114" s="6" t="s">
        <v>141</v>
      </c>
    </row>
    <row r="115" spans="2:9">
      <c r="D115" s="2" t="s">
        <v>13</v>
      </c>
    </row>
    <row r="116" spans="2:9">
      <c r="B116" s="2" t="s">
        <v>25</v>
      </c>
      <c r="D116" s="1">
        <v>240</v>
      </c>
    </row>
    <row r="117" spans="2:9">
      <c r="B117" s="3" t="s">
        <v>24</v>
      </c>
      <c r="D117" s="1">
        <v>255</v>
      </c>
    </row>
    <row r="118" spans="2:9">
      <c r="B118" s="6" t="s">
        <v>63</v>
      </c>
      <c r="D118" s="1">
        <v>270</v>
      </c>
    </row>
    <row r="119" spans="2:9">
      <c r="B119" s="6" t="s">
        <v>39</v>
      </c>
      <c r="C119" s="10"/>
      <c r="D119" s="1">
        <v>285</v>
      </c>
      <c r="E119" s="10"/>
      <c r="F119" s="10"/>
      <c r="G119" s="10"/>
      <c r="H119" s="10"/>
      <c r="I119" s="10"/>
    </row>
    <row r="120" spans="2:9">
      <c r="B120" t="s">
        <v>165</v>
      </c>
      <c r="C120" s="10"/>
      <c r="D120" s="1">
        <v>300</v>
      </c>
      <c r="E120" s="10"/>
      <c r="F120" s="10"/>
      <c r="G120" s="10"/>
      <c r="H120" s="10"/>
      <c r="I120" s="10"/>
    </row>
    <row r="121" spans="2:9">
      <c r="B121" s="2" t="s">
        <v>26</v>
      </c>
      <c r="C121" s="10"/>
      <c r="D121" s="1">
        <v>315</v>
      </c>
      <c r="E121" s="10"/>
      <c r="F121" s="10"/>
      <c r="G121" s="10"/>
      <c r="H121" s="10"/>
      <c r="I121" s="10"/>
    </row>
    <row r="122" spans="2:9">
      <c r="B122" s="3" t="s">
        <v>24</v>
      </c>
      <c r="C122" s="10"/>
      <c r="D122" s="1">
        <v>330</v>
      </c>
      <c r="E122" s="10"/>
      <c r="F122" s="10"/>
      <c r="G122" s="10"/>
      <c r="H122" s="10"/>
      <c r="I122" s="10"/>
    </row>
    <row r="123" spans="2:9">
      <c r="B123" s="6" t="s">
        <v>40</v>
      </c>
      <c r="C123" s="10"/>
      <c r="D123" s="1">
        <v>345</v>
      </c>
      <c r="E123" s="10"/>
      <c r="F123" s="10"/>
      <c r="G123" s="10"/>
      <c r="H123" s="10"/>
      <c r="I123" s="10"/>
    </row>
    <row r="124" spans="2:9">
      <c r="C124" s="10"/>
      <c r="D124" s="1">
        <v>360</v>
      </c>
      <c r="E124" s="10"/>
      <c r="F124" s="10"/>
      <c r="G124" s="10"/>
      <c r="H124" s="10"/>
      <c r="I124" s="10"/>
    </row>
    <row r="125" spans="2:9">
      <c r="B125" s="2" t="s">
        <v>27</v>
      </c>
      <c r="C125" s="10"/>
      <c r="D125" s="1">
        <v>375</v>
      </c>
      <c r="E125" s="10"/>
      <c r="F125" s="10"/>
      <c r="G125" s="10"/>
      <c r="H125" s="10"/>
      <c r="I125" s="10"/>
    </row>
    <row r="126" spans="2:9">
      <c r="B126" s="3" t="s">
        <v>24</v>
      </c>
      <c r="C126" s="10"/>
      <c r="D126" s="1">
        <v>390</v>
      </c>
      <c r="E126" s="10"/>
      <c r="F126" s="10"/>
      <c r="G126" s="10"/>
      <c r="H126" s="10"/>
      <c r="I126" s="10"/>
    </row>
    <row r="127" spans="2:9">
      <c r="B127" s="6" t="s">
        <v>41</v>
      </c>
      <c r="C127" s="10"/>
      <c r="D127" s="1">
        <v>405</v>
      </c>
      <c r="E127" s="10"/>
      <c r="F127" s="10"/>
      <c r="G127" s="10"/>
      <c r="H127" s="10"/>
      <c r="I127" s="10"/>
    </row>
    <row r="128" spans="2:9">
      <c r="B128" s="6" t="s">
        <v>189</v>
      </c>
      <c r="C128" s="10"/>
      <c r="D128" s="1">
        <v>420</v>
      </c>
      <c r="E128" s="10"/>
      <c r="F128" s="10"/>
      <c r="G128" s="10"/>
      <c r="H128" s="10"/>
      <c r="I128" s="10"/>
    </row>
    <row r="129" spans="2:9">
      <c r="B129" s="2" t="s">
        <v>28</v>
      </c>
      <c r="C129" s="10"/>
      <c r="D129" s="10"/>
      <c r="E129" s="10"/>
      <c r="F129" s="10"/>
      <c r="G129" s="10"/>
      <c r="H129" s="10"/>
      <c r="I129" s="10"/>
    </row>
    <row r="130" spans="2:9">
      <c r="B130" s="3" t="s">
        <v>24</v>
      </c>
      <c r="C130" s="10"/>
      <c r="D130" s="10"/>
      <c r="E130" s="10"/>
      <c r="F130" s="10"/>
      <c r="G130" s="10"/>
      <c r="H130" s="10"/>
      <c r="I130" s="10"/>
    </row>
    <row r="131" spans="2:9">
      <c r="B131" s="6" t="s">
        <v>42</v>
      </c>
      <c r="C131" s="10"/>
      <c r="D131" s="2" t="s">
        <v>186</v>
      </c>
      <c r="E131" s="10"/>
      <c r="F131" s="10"/>
      <c r="G131" s="10"/>
      <c r="H131" s="10"/>
      <c r="I131" s="10"/>
    </row>
    <row r="132" spans="2:9">
      <c r="B132" s="46" t="s">
        <v>203</v>
      </c>
      <c r="C132" s="10"/>
      <c r="D132" s="10"/>
      <c r="E132" s="10"/>
      <c r="F132" s="10"/>
      <c r="G132" s="10"/>
      <c r="H132" s="10"/>
      <c r="I132" s="10"/>
    </row>
    <row r="133" spans="2:9">
      <c r="B133" s="46" t="s">
        <v>202</v>
      </c>
      <c r="C133" s="10"/>
      <c r="D133" s="1">
        <v>85</v>
      </c>
      <c r="E133" s="10"/>
      <c r="F133" s="10"/>
      <c r="G133" s="10"/>
      <c r="H133" s="10"/>
      <c r="I133" s="10"/>
    </row>
    <row r="134" spans="2:9">
      <c r="B134" s="2" t="s">
        <v>43</v>
      </c>
      <c r="C134" s="10"/>
      <c r="D134" s="1">
        <v>86</v>
      </c>
      <c r="E134" s="10"/>
      <c r="F134" s="10"/>
      <c r="G134" s="10"/>
      <c r="H134" s="10"/>
      <c r="I134" s="10"/>
    </row>
    <row r="135" spans="2:9">
      <c r="B135" s="3" t="s">
        <v>24</v>
      </c>
      <c r="C135" s="10"/>
      <c r="D135" s="1">
        <v>87</v>
      </c>
      <c r="E135" s="10"/>
      <c r="F135" s="10"/>
      <c r="G135" s="10"/>
      <c r="H135" s="10"/>
      <c r="I135" s="10"/>
    </row>
    <row r="136" spans="2:9">
      <c r="B136" s="6" t="s">
        <v>44</v>
      </c>
      <c r="C136" s="10"/>
      <c r="D136" s="1">
        <v>88</v>
      </c>
      <c r="E136" s="10"/>
      <c r="F136" s="10"/>
      <c r="G136" s="10"/>
      <c r="H136" s="10"/>
      <c r="I136" s="10"/>
    </row>
    <row r="137" spans="2:9">
      <c r="B137" s="10"/>
      <c r="C137" s="10"/>
      <c r="D137" s="1">
        <v>89</v>
      </c>
      <c r="E137" s="10"/>
      <c r="F137" s="10"/>
      <c r="G137" s="10"/>
      <c r="H137" s="10"/>
      <c r="I137" s="10"/>
    </row>
    <row r="138" spans="2:9">
      <c r="B138" s="10"/>
      <c r="C138" s="10"/>
      <c r="D138" s="1">
        <v>90</v>
      </c>
      <c r="E138" s="10"/>
      <c r="F138" s="10"/>
      <c r="G138" s="10"/>
      <c r="H138" s="10"/>
      <c r="I138" s="10"/>
    </row>
    <row r="139" spans="2:9">
      <c r="B139" s="10"/>
      <c r="C139" s="10"/>
      <c r="D139" s="1">
        <v>91</v>
      </c>
      <c r="E139" s="10"/>
      <c r="F139" s="10"/>
      <c r="G139" s="10"/>
      <c r="H139" s="10"/>
      <c r="I139" s="10"/>
    </row>
    <row r="140" spans="2:9">
      <c r="B140" s="10"/>
      <c r="C140" s="10"/>
      <c r="D140" s="1">
        <v>92</v>
      </c>
      <c r="E140" s="10"/>
      <c r="F140" s="10"/>
      <c r="G140" s="10"/>
      <c r="H140" s="10"/>
      <c r="I140" s="10"/>
    </row>
    <row r="141" spans="2:9">
      <c r="B141" s="10"/>
      <c r="C141" s="10"/>
      <c r="D141" s="1">
        <v>93</v>
      </c>
      <c r="E141" s="10"/>
      <c r="F141" s="10"/>
      <c r="G141" s="10"/>
      <c r="H141" s="10"/>
      <c r="I141" s="10"/>
    </row>
    <row r="142" spans="2:9">
      <c r="B142" s="10"/>
      <c r="C142" s="10"/>
      <c r="D142" s="1">
        <v>94</v>
      </c>
      <c r="E142" s="10"/>
      <c r="F142" s="10"/>
      <c r="G142" s="10"/>
      <c r="H142" s="10"/>
      <c r="I142" s="10"/>
    </row>
    <row r="143" spans="2:9">
      <c r="B143" s="10"/>
      <c r="C143" s="10"/>
      <c r="D143" s="1">
        <v>95</v>
      </c>
      <c r="E143" s="10"/>
      <c r="F143" s="10"/>
      <c r="G143" s="10"/>
      <c r="H143" s="10"/>
      <c r="I143" s="10"/>
    </row>
    <row r="144" spans="2:9">
      <c r="B144" s="10"/>
      <c r="C144" s="10"/>
      <c r="D144" s="10"/>
      <c r="E144" s="10"/>
      <c r="F144" s="10"/>
      <c r="G144" s="10"/>
      <c r="H144" s="10"/>
      <c r="I144" s="10"/>
    </row>
    <row r="145" spans="2:9">
      <c r="B145" s="10"/>
      <c r="C145" s="10"/>
      <c r="D145" s="10"/>
      <c r="E145" s="10"/>
      <c r="F145" s="10"/>
      <c r="G145" s="10"/>
      <c r="H145" s="10"/>
      <c r="I145" s="10"/>
    </row>
    <row r="148" spans="2:9">
      <c r="B148" s="10"/>
      <c r="C148" s="10"/>
      <c r="D148" s="10"/>
      <c r="E148" s="10"/>
      <c r="F148" s="10"/>
      <c r="G148" s="10"/>
      <c r="H148" s="10"/>
      <c r="I148" s="10"/>
    </row>
    <row r="149" spans="2:9">
      <c r="B149" s="10"/>
      <c r="C149" s="10"/>
      <c r="D149" s="10"/>
      <c r="E149" s="10"/>
      <c r="F149" s="10"/>
      <c r="G149" s="10"/>
      <c r="H149" s="10"/>
      <c r="I149" s="10"/>
    </row>
    <row r="150" spans="2:9">
      <c r="B150" s="10"/>
      <c r="C150" s="10"/>
      <c r="D150" s="10"/>
      <c r="E150" s="10"/>
      <c r="F150" s="10"/>
      <c r="G150" s="10"/>
      <c r="H150" s="10"/>
      <c r="I150" s="10"/>
    </row>
    <row r="151" spans="2:9">
      <c r="B151" s="10"/>
      <c r="C151" s="10"/>
      <c r="D151" s="10"/>
      <c r="E151" s="10"/>
      <c r="F151" s="10"/>
      <c r="G151" s="10"/>
      <c r="H151" s="10"/>
      <c r="I151" s="10"/>
    </row>
    <row r="152" spans="2:9">
      <c r="B152" s="10"/>
      <c r="C152" s="10"/>
      <c r="D152" s="10"/>
      <c r="E152" s="10"/>
      <c r="F152" s="10"/>
      <c r="G152" s="10"/>
      <c r="H152" s="10"/>
      <c r="I152" s="10"/>
    </row>
    <row r="153" spans="2:9">
      <c r="B153" s="10"/>
      <c r="C153" s="10"/>
      <c r="D153" s="10"/>
      <c r="E153" s="10"/>
      <c r="F153" s="10"/>
      <c r="G153" s="10"/>
      <c r="H153" s="10"/>
      <c r="I153" s="10"/>
    </row>
    <row r="154" spans="2:9">
      <c r="B154" s="10"/>
      <c r="C154" s="10"/>
      <c r="D154" s="10"/>
      <c r="E154" s="10"/>
      <c r="F154" s="10"/>
      <c r="G154" s="10"/>
      <c r="H154" s="10"/>
      <c r="I154" s="10"/>
    </row>
    <row r="155" spans="2:9">
      <c r="B155" s="10"/>
      <c r="C155" s="10"/>
      <c r="D155" s="10"/>
      <c r="E155" s="10"/>
      <c r="F155" s="10"/>
      <c r="G155" s="10"/>
      <c r="H155" s="10"/>
      <c r="I155" s="10"/>
    </row>
    <row r="156" spans="2:9">
      <c r="B156" s="10"/>
      <c r="C156" s="10"/>
      <c r="D156" s="10"/>
      <c r="E156" s="10"/>
      <c r="F156" s="10"/>
      <c r="G156" s="10"/>
      <c r="H156" s="10"/>
      <c r="I156" s="10"/>
    </row>
    <row r="157" spans="2:9">
      <c r="B157" s="10"/>
      <c r="C157" s="10"/>
      <c r="D157" s="10"/>
      <c r="E157" s="10"/>
      <c r="F157" s="10"/>
      <c r="G157" s="10"/>
      <c r="H157" s="10"/>
      <c r="I157" s="10"/>
    </row>
    <row r="158" spans="2:9">
      <c r="B158" s="10"/>
      <c r="C158" s="10"/>
      <c r="D158" s="10"/>
      <c r="E158" s="10"/>
      <c r="F158" s="10"/>
      <c r="G158" s="10"/>
      <c r="H158" s="10"/>
      <c r="I158" s="10"/>
    </row>
    <row r="159" spans="2:9">
      <c r="B159" s="10"/>
      <c r="C159" s="10"/>
      <c r="D159" s="10"/>
      <c r="E159" s="10"/>
      <c r="F159" s="10"/>
      <c r="G159" s="10"/>
      <c r="H159" s="10"/>
      <c r="I159" s="10"/>
    </row>
    <row r="160" spans="2:9">
      <c r="B160" s="10"/>
      <c r="C160" s="10"/>
      <c r="D160" s="10"/>
      <c r="E160" s="10"/>
      <c r="F160" s="10"/>
      <c r="G160" s="10"/>
      <c r="H160" s="10"/>
      <c r="I160" s="10"/>
    </row>
    <row r="161" spans="2:9">
      <c r="B161" s="10"/>
      <c r="C161" s="10"/>
      <c r="D161" s="10"/>
      <c r="E161" s="10"/>
      <c r="F161" s="10"/>
      <c r="G161" s="10"/>
      <c r="H161" s="10"/>
      <c r="I161" s="10"/>
    </row>
    <row r="162" spans="2:9">
      <c r="B162" s="10"/>
      <c r="C162" s="10"/>
      <c r="D162" s="10"/>
      <c r="E162" s="10"/>
      <c r="F162" s="10"/>
      <c r="G162" s="10"/>
      <c r="H162" s="10"/>
      <c r="I162" s="10"/>
    </row>
    <row r="163" spans="2:9">
      <c r="B163" s="10"/>
      <c r="C163" s="10"/>
      <c r="D163" s="10"/>
      <c r="E163" s="10"/>
      <c r="F163" s="10"/>
      <c r="G163" s="10"/>
      <c r="H163" s="10"/>
      <c r="I163" s="10"/>
    </row>
    <row r="164" spans="2:9">
      <c r="B164" s="10"/>
      <c r="C164" s="10"/>
      <c r="D164" s="10"/>
      <c r="E164" s="10"/>
      <c r="F164" s="10"/>
      <c r="G164" s="10"/>
      <c r="H164" s="10"/>
      <c r="I164" s="10"/>
    </row>
    <row r="165" spans="2:9">
      <c r="B165" s="10"/>
      <c r="C165" s="10"/>
      <c r="D165" s="10"/>
      <c r="E165" s="10"/>
      <c r="F165" s="10"/>
      <c r="G165" s="10"/>
      <c r="H165" s="10"/>
      <c r="I165" s="10"/>
    </row>
    <row r="166" spans="2:9">
      <c r="B166" s="10"/>
      <c r="C166" s="10"/>
      <c r="D166" s="10"/>
      <c r="E166" s="10"/>
      <c r="F166" s="10"/>
      <c r="G166" s="10"/>
      <c r="H166" s="10"/>
      <c r="I166" s="10"/>
    </row>
    <row r="167" spans="2:9">
      <c r="B167" s="10"/>
      <c r="C167" s="10"/>
      <c r="D167" s="10"/>
      <c r="E167" s="10"/>
      <c r="F167" s="10"/>
      <c r="G167" s="10"/>
      <c r="H167" s="10"/>
      <c r="I167" s="10"/>
    </row>
    <row r="168" spans="2:9">
      <c r="B168" s="10"/>
      <c r="C168" s="10"/>
      <c r="D168" s="10"/>
      <c r="E168" s="10"/>
      <c r="F168" s="10"/>
      <c r="G168" s="10"/>
      <c r="H168" s="10"/>
      <c r="I168" s="10"/>
    </row>
    <row r="169" spans="2:9">
      <c r="B169" s="10"/>
      <c r="C169" s="10"/>
      <c r="D169" s="10"/>
      <c r="E169" s="10"/>
      <c r="F169" s="10"/>
      <c r="G169" s="10"/>
      <c r="H169" s="10"/>
      <c r="I169" s="10"/>
    </row>
    <row r="170" spans="2:9">
      <c r="B170" s="10"/>
      <c r="C170" s="10"/>
      <c r="D170" s="10"/>
      <c r="E170" s="10"/>
      <c r="F170" s="10"/>
      <c r="G170" s="10"/>
      <c r="H170" s="10"/>
      <c r="I170" s="10"/>
    </row>
    <row r="171" spans="2:9">
      <c r="B171" s="10"/>
      <c r="C171" s="10"/>
      <c r="D171" s="10"/>
      <c r="E171" s="10"/>
      <c r="F171" s="10"/>
      <c r="G171" s="10"/>
      <c r="H171" s="10"/>
      <c r="I171" s="10"/>
    </row>
    <row r="172" spans="2:9">
      <c r="B172" s="10"/>
      <c r="C172" s="10"/>
      <c r="D172" s="10"/>
      <c r="E172" s="10"/>
      <c r="F172" s="10"/>
      <c r="G172" s="10"/>
      <c r="H172" s="10"/>
      <c r="I172" s="10"/>
    </row>
    <row r="173" spans="2:9">
      <c r="B173" s="10"/>
      <c r="C173" s="10"/>
      <c r="D173" s="10"/>
      <c r="E173" s="10"/>
      <c r="F173" s="10"/>
      <c r="G173" s="10"/>
      <c r="H173" s="10"/>
      <c r="I173" s="10"/>
    </row>
    <row r="174" spans="2:9">
      <c r="B174" s="10"/>
      <c r="C174" s="10"/>
      <c r="D174" s="10"/>
      <c r="E174" s="10"/>
      <c r="F174" s="10"/>
      <c r="G174" s="10"/>
      <c r="H174" s="10"/>
      <c r="I174" s="10"/>
    </row>
  </sheetData>
  <pageMargins left="0.7" right="0.7" top="0.75" bottom="0.75" header="0.3" footer="0.3"/>
  <pageSetup paperSize="9" orientation="portrait" horizontalDpi="360" verticalDpi="360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18</vt:i4>
      </vt:variant>
    </vt:vector>
  </HeadingPairs>
  <TitlesOfParts>
    <vt:vector size="20" baseType="lpstr">
      <vt:lpstr>3.VERIFICA DIMENSIONALE R20</vt:lpstr>
      <vt:lpstr>DATI INPUT</vt:lpstr>
      <vt:lpstr>DUE</vt:lpstr>
      <vt:lpstr>DUE_COPRIP_REGOL_FOOTA2</vt:lpstr>
      <vt:lpstr>DUE_UL_FLIPBACK_FOOTFB</vt:lpstr>
      <vt:lpstr>IN_ALLUMINIO</vt:lpstr>
      <vt:lpstr>IN_CARBONIO</vt:lpstr>
      <vt:lpstr>KID</vt:lpstr>
      <vt:lpstr>KID_RIDOTTO_KHL_FOOTKR</vt:lpstr>
      <vt:lpstr>KID_STD_FOOTK</vt:lpstr>
      <vt:lpstr>NOMEIMMAGINE</vt:lpstr>
      <vt:lpstr>NOMEPEDANA</vt:lpstr>
      <vt:lpstr>NOMEPRODOTTI</vt:lpstr>
      <vt:lpstr>UL</vt:lpstr>
      <vt:lpstr>UL_SALDATA_FOOTFU</vt:lpstr>
      <vt:lpstr>UNO</vt:lpstr>
      <vt:lpstr>UNO_COPRIP_REGOL_FOOTA1</vt:lpstr>
      <vt:lpstr>UNO_FLIPBACK_FOOTB1</vt:lpstr>
      <vt:lpstr>UNO_SALDATA_FOOTF1</vt:lpstr>
      <vt:lpstr>'3.VERIFICA DIMENSIONALE R20'!Zone_d_impression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MarcoPaolucci_Laptop</dc:creator>
  <cp:lastModifiedBy>Marie GAUTHERET</cp:lastModifiedBy>
  <cp:lastPrinted>2020-03-11T13:35:48Z</cp:lastPrinted>
  <dcterms:created xsi:type="dcterms:W3CDTF">2019-09-24T13:32:21Z</dcterms:created>
  <dcterms:modified xsi:type="dcterms:W3CDTF">2021-02-22T13:35:06Z</dcterms:modified>
</cp:coreProperties>
</file>